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defaultThemeVersion="124226"/>
  <bookViews>
    <workbookView xWindow="120" yWindow="45" windowWidth="15480" windowHeight="9240" firstSheet="1" activeTab="4"/>
  </bookViews>
  <sheets>
    <sheet name="Central Tendency + Dispersion " sheetId="1" r:id="rId1"/>
    <sheet name="Correlation" sheetId="3" r:id="rId2"/>
    <sheet name="Correlation - Patient" sheetId="2" r:id="rId3"/>
    <sheet name="Test_Measures" sheetId="5" r:id="rId4"/>
    <sheet name="Inter_Rater_Reliability" sheetId="6" r:id="rId5"/>
  </sheets>
  <calcPr calcId="125725"/>
  <pivotCaches>
    <pivotCache cacheId="0" r:id="rId6"/>
  </pivotCaches>
</workbook>
</file>

<file path=xl/calcChain.xml><?xml version="1.0" encoding="utf-8"?>
<calcChain xmlns="http://schemas.openxmlformats.org/spreadsheetml/2006/main">
  <c r="G27" i="6"/>
  <c r="G26"/>
  <c r="G29" s="1"/>
  <c r="D19" i="5"/>
  <c r="D18"/>
  <c r="D17"/>
  <c r="D16"/>
  <c r="D15"/>
  <c r="D14"/>
  <c r="C22" i="2"/>
  <c r="C11" i="3"/>
  <c r="L12" i="1"/>
  <c r="L11"/>
  <c r="L10"/>
  <c r="L6"/>
  <c r="L5"/>
  <c r="L4"/>
</calcChain>
</file>

<file path=xl/sharedStrings.xml><?xml version="1.0" encoding="utf-8"?>
<sst xmlns="http://schemas.openxmlformats.org/spreadsheetml/2006/main" count="246" uniqueCount="46">
  <si>
    <t>Student</t>
  </si>
  <si>
    <t>Hani</t>
  </si>
  <si>
    <t>Ahmad</t>
  </si>
  <si>
    <t>mona</t>
  </si>
  <si>
    <t>iman</t>
  </si>
  <si>
    <t>yousef</t>
  </si>
  <si>
    <t>sara</t>
  </si>
  <si>
    <t>saleh</t>
  </si>
  <si>
    <t>ID</t>
  </si>
  <si>
    <t>Age</t>
  </si>
  <si>
    <t>Visits</t>
  </si>
  <si>
    <t>Total Cost</t>
  </si>
  <si>
    <t>In cell B20 find the range for Age field</t>
  </si>
  <si>
    <t>In cell C18 find the mean of the visits field</t>
  </si>
  <si>
    <t>In cell C19 find the mode of the visits field</t>
  </si>
  <si>
    <t>In cell D18 find the median of the Total Cost field</t>
  </si>
  <si>
    <t>In cell D20 find the variance for Total Cost field</t>
  </si>
  <si>
    <t>In cell D21 find the standard deviation for Total Cost field</t>
  </si>
  <si>
    <t>Length of Stay(x)</t>
  </si>
  <si>
    <t>Total Charge(y)</t>
  </si>
  <si>
    <t>True Positives</t>
  </si>
  <si>
    <t>True Negatives</t>
  </si>
  <si>
    <t>False Positives</t>
  </si>
  <si>
    <t>False Negatives</t>
  </si>
  <si>
    <t>Sensitivity</t>
  </si>
  <si>
    <t>Specificity</t>
  </si>
  <si>
    <t>Negative Predective Value</t>
  </si>
  <si>
    <t>Positive Predictive Value</t>
  </si>
  <si>
    <t>Accuracy</t>
  </si>
  <si>
    <t>Radiologist 1</t>
  </si>
  <si>
    <t>Radiologist II</t>
  </si>
  <si>
    <t>Patient ID</t>
  </si>
  <si>
    <t>Yes</t>
  </si>
  <si>
    <t>No</t>
  </si>
  <si>
    <t>Number of Courses</t>
  </si>
  <si>
    <t>Final Grade</t>
  </si>
  <si>
    <t>The Correlation :</t>
  </si>
  <si>
    <t xml:space="preserve">The Correlation </t>
  </si>
  <si>
    <t>Total</t>
  </si>
  <si>
    <t>Column Labels</t>
  </si>
  <si>
    <t>Grand Total</t>
  </si>
  <si>
    <t>Row Labels</t>
  </si>
  <si>
    <t>Count of Patient ID</t>
  </si>
  <si>
    <t>Cohhen's Kappa</t>
  </si>
  <si>
    <t>pr(a)</t>
  </si>
  <si>
    <t>pr(e)</t>
  </si>
</sst>
</file>

<file path=xl/styles.xml><?xml version="1.0" encoding="utf-8"?>
<styleSheet xmlns="http://schemas.openxmlformats.org/spreadsheetml/2006/main">
  <numFmts count="4">
    <numFmt numFmtId="44" formatCode="_(&quot;$&quot;* #,##0.00_);_(&quot;$&quot;* \(#,##0.00\);_(&quot;$&quot;* &quot;-&quot;??_);_(@_)"/>
    <numFmt numFmtId="164" formatCode="_-&quot;$&quot;* #,##0.00_-;\-&quot;$&quot;* #,##0.00_-;_-&quot;$&quot;* &quot;-&quot;??_-;_-@_-"/>
    <numFmt numFmtId="165" formatCode="0.0"/>
    <numFmt numFmtId="166" formatCode="0.000"/>
  </numFmts>
  <fonts count="16">
    <font>
      <sz val="11"/>
      <color theme="1"/>
      <name val="Calibri"/>
      <family val="2"/>
      <scheme val="minor"/>
    </font>
    <font>
      <sz val="11"/>
      <name val="Arial"/>
      <family val="2"/>
    </font>
    <font>
      <vertAlign val="superscript"/>
      <sz val="11"/>
      <name val="Arial"/>
      <family val="2"/>
    </font>
    <font>
      <b/>
      <sz val="11"/>
      <name val="Arial"/>
      <family val="2"/>
    </font>
    <font>
      <sz val="11"/>
      <color theme="1"/>
      <name val="Calibri"/>
      <family val="2"/>
      <scheme val="minor"/>
    </font>
    <font>
      <sz val="12"/>
      <color theme="1"/>
      <name val="Times New Roman"/>
      <family val="1"/>
    </font>
    <font>
      <sz val="22"/>
      <color theme="1"/>
      <name val="Calibri"/>
      <family val="2"/>
      <scheme val="minor"/>
    </font>
    <font>
      <b/>
      <sz val="11"/>
      <color theme="1"/>
      <name val="Calibri"/>
      <family val="2"/>
      <scheme val="minor"/>
    </font>
    <font>
      <sz val="10"/>
      <name val="Arial"/>
    </font>
    <font>
      <sz val="12"/>
      <color theme="1"/>
      <name val="Calibri"/>
      <family val="2"/>
      <scheme val="minor"/>
    </font>
    <font>
      <sz val="11"/>
      <color theme="0"/>
      <name val="Calibri"/>
      <family val="2"/>
      <scheme val="minor"/>
    </font>
    <font>
      <sz val="14"/>
      <color theme="0"/>
      <name val="Calibri"/>
      <family val="2"/>
      <scheme val="minor"/>
    </font>
    <font>
      <b/>
      <sz val="11"/>
      <color theme="0"/>
      <name val="Calibri"/>
      <family val="2"/>
      <scheme val="minor"/>
    </font>
    <font>
      <b/>
      <sz val="13"/>
      <color theme="0"/>
      <name val="Calibri"/>
      <family val="2"/>
      <scheme val="minor"/>
    </font>
    <font>
      <b/>
      <sz val="13"/>
      <name val="Calibri"/>
      <family val="2"/>
      <scheme val="minor"/>
    </font>
    <font>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2060"/>
        <bgColor indexed="64"/>
      </patternFill>
    </fill>
    <fill>
      <patternFill patternType="solid">
        <fgColor theme="3"/>
        <bgColor indexed="64"/>
      </patternFill>
    </fill>
    <fill>
      <patternFill patternType="solid">
        <fgColor theme="1"/>
        <bgColor theme="1"/>
      </patternFill>
    </fill>
    <fill>
      <patternFill patternType="solid">
        <fgColor theme="5" tint="0.79998168889431442"/>
        <bgColor theme="5" tint="0.79998168889431442"/>
      </patternFill>
    </fill>
    <fill>
      <patternFill patternType="solid">
        <fgColor rgb="FFFFFFCC"/>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4">
    <xf numFmtId="0" fontId="0" fillId="0" borderId="0"/>
    <xf numFmtId="1" fontId="1" fillId="0" borderId="0">
      <alignment horizontal="center" vertical="top"/>
    </xf>
    <xf numFmtId="1" fontId="2" fillId="0" borderId="0" applyNumberFormat="0" applyFill="0" applyBorder="0" applyAlignment="0" applyProtection="0">
      <alignment horizontal="center" vertical="top"/>
    </xf>
    <xf numFmtId="164" fontId="4" fillId="0" borderId="0" applyFont="0" applyFill="0" applyBorder="0" applyAlignment="0" applyProtection="0"/>
  </cellStyleXfs>
  <cellXfs count="51">
    <xf numFmtId="0" fontId="0" fillId="0" borderId="0" xfId="0"/>
    <xf numFmtId="1" fontId="1" fillId="0" borderId="0" xfId="1">
      <alignment horizontal="center" vertical="top"/>
    </xf>
    <xf numFmtId="165" fontId="1" fillId="0" borderId="0" xfId="1" applyNumberFormat="1">
      <alignment horizontal="center" vertical="top"/>
    </xf>
    <xf numFmtId="1" fontId="1" fillId="0" borderId="0" xfId="1" applyAlignment="1">
      <alignment horizontal="left" vertical="top"/>
    </xf>
    <xf numFmtId="166" fontId="1" fillId="0" borderId="0" xfId="1" applyNumberFormat="1">
      <alignment horizontal="center" vertical="top"/>
    </xf>
    <xf numFmtId="2" fontId="1" fillId="0" borderId="0" xfId="1" applyNumberFormat="1">
      <alignment horizontal="center" vertical="top"/>
    </xf>
    <xf numFmtId="1" fontId="3" fillId="0" borderId="0" xfId="1" applyFont="1">
      <alignment horizontal="center" vertical="top"/>
    </xf>
    <xf numFmtId="166" fontId="0" fillId="0" borderId="0" xfId="0" applyNumberFormat="1"/>
    <xf numFmtId="0" fontId="5" fillId="0" borderId="0" xfId="0" applyFont="1" applyAlignment="1">
      <alignment horizontal="left"/>
    </xf>
    <xf numFmtId="0" fontId="6" fillId="0" borderId="0" xfId="0" applyFont="1"/>
    <xf numFmtId="165" fontId="1" fillId="0" borderId="0" xfId="1" applyNumberFormat="1" applyAlignment="1">
      <alignment horizontal="left" vertical="top"/>
    </xf>
    <xf numFmtId="165" fontId="3" fillId="3" borderId="0" xfId="1" applyNumberFormat="1" applyFont="1" applyFill="1" applyAlignment="1">
      <alignment horizontal="left" vertical="top"/>
    </xf>
    <xf numFmtId="0" fontId="7" fillId="3" borderId="0" xfId="0" applyFont="1" applyFill="1"/>
    <xf numFmtId="2" fontId="3" fillId="3" borderId="0" xfId="1" applyNumberFormat="1" applyFont="1" applyFill="1" applyAlignment="1">
      <alignment horizontal="left" vertical="top"/>
    </xf>
    <xf numFmtId="166" fontId="3" fillId="3" borderId="0" xfId="1" applyNumberFormat="1" applyFont="1" applyFill="1">
      <alignment horizontal="center" vertical="top"/>
    </xf>
    <xf numFmtId="2" fontId="3" fillId="3" borderId="0" xfId="1" applyNumberFormat="1" applyFont="1" applyFill="1">
      <alignment horizontal="center" vertical="top"/>
    </xf>
    <xf numFmtId="165" fontId="0" fillId="0" borderId="0" xfId="0" applyNumberFormat="1"/>
    <xf numFmtId="0" fontId="9" fillId="0" borderId="0" xfId="0" applyFont="1"/>
    <xf numFmtId="0" fontId="0" fillId="3" borderId="0" xfId="0" applyFill="1"/>
    <xf numFmtId="0" fontId="10" fillId="4" borderId="0" xfId="0" applyFont="1" applyFill="1"/>
    <xf numFmtId="0" fontId="10" fillId="4" borderId="2" xfId="0" applyFont="1" applyFill="1" applyBorder="1"/>
    <xf numFmtId="0" fontId="0" fillId="3" borderId="2" xfId="0" applyFill="1" applyBorder="1"/>
    <xf numFmtId="1" fontId="0" fillId="0" borderId="0" xfId="0" applyNumberFormat="1" applyAlignment="1">
      <alignment horizontal="center" vertical="center"/>
    </xf>
    <xf numFmtId="0" fontId="11" fillId="5" borderId="0" xfId="0" applyFont="1" applyFill="1"/>
    <xf numFmtId="0" fontId="11" fillId="5" borderId="0" xfId="0" applyFont="1" applyFill="1" applyAlignment="1">
      <alignment horizontal="center" vertical="center"/>
    </xf>
    <xf numFmtId="0" fontId="0" fillId="0" borderId="0" xfId="0" applyAlignment="1">
      <alignment horizontal="center" vertical="center"/>
    </xf>
    <xf numFmtId="0" fontId="12" fillId="6" borderId="3" xfId="0" applyFont="1" applyFill="1" applyBorder="1"/>
    <xf numFmtId="0" fontId="12" fillId="6" borderId="4" xfId="0" applyFont="1" applyFill="1" applyBorder="1"/>
    <xf numFmtId="0" fontId="12" fillId="6" borderId="5" xfId="0" applyFont="1" applyFill="1" applyBorder="1"/>
    <xf numFmtId="0" fontId="0" fillId="0" borderId="3" xfId="0" applyFont="1" applyBorder="1"/>
    <xf numFmtId="0" fontId="0" fillId="0" borderId="4" xfId="0" applyFont="1" applyBorder="1"/>
    <xf numFmtId="44" fontId="0" fillId="0" borderId="5" xfId="3" applyNumberFormat="1" applyFont="1" applyBorder="1"/>
    <xf numFmtId="0" fontId="0" fillId="0" borderId="6" xfId="0" applyFont="1" applyBorder="1"/>
    <xf numFmtId="0" fontId="0" fillId="0" borderId="7" xfId="0" applyFont="1" applyBorder="1"/>
    <xf numFmtId="44" fontId="0" fillId="0" borderId="8" xfId="3" applyNumberFormat="1" applyFont="1" applyBorder="1"/>
    <xf numFmtId="0" fontId="13" fillId="2" borderId="1" xfId="0" applyFont="1" applyFill="1" applyBorder="1" applyAlignment="1">
      <alignment horizontal="center"/>
    </xf>
    <xf numFmtId="0" fontId="0" fillId="7" borderId="1" xfId="0" applyFont="1" applyFill="1" applyBorder="1" applyAlignment="1">
      <alignment horizontal="center"/>
    </xf>
    <xf numFmtId="0" fontId="0" fillId="0" borderId="1" xfId="0" applyFont="1" applyBorder="1" applyAlignment="1">
      <alignment horizontal="center"/>
    </xf>
    <xf numFmtId="44" fontId="8" fillId="0" borderId="5" xfId="3" applyNumberFormat="1" applyFont="1" applyBorder="1"/>
    <xf numFmtId="44" fontId="8" fillId="0" borderId="8" xfId="3" applyNumberFormat="1" applyFont="1" applyBorder="1"/>
    <xf numFmtId="0" fontId="0" fillId="0" borderId="0" xfId="0" applyAlignment="1">
      <alignment horizontal="left"/>
    </xf>
    <xf numFmtId="0" fontId="0" fillId="0" borderId="0" xfId="0" applyNumberFormat="1"/>
    <xf numFmtId="0" fontId="14" fillId="2" borderId="1" xfId="0" applyFont="1" applyFill="1" applyBorder="1" applyAlignment="1">
      <alignment horizontal="center" wrapText="1"/>
    </xf>
    <xf numFmtId="0" fontId="15" fillId="0" borderId="0" xfId="0" applyFont="1"/>
    <xf numFmtId="0" fontId="0" fillId="8" borderId="1" xfId="0" applyFill="1" applyBorder="1"/>
    <xf numFmtId="44" fontId="0" fillId="8" borderId="1" xfId="0" applyNumberFormat="1" applyFill="1" applyBorder="1"/>
    <xf numFmtId="0" fontId="0" fillId="8" borderId="1" xfId="0" applyFill="1" applyBorder="1" applyAlignment="1">
      <alignment horizontal="center"/>
    </xf>
    <xf numFmtId="0" fontId="10" fillId="4" borderId="0" xfId="0" applyFont="1" applyFill="1" applyBorder="1"/>
    <xf numFmtId="0" fontId="0" fillId="0" borderId="0" xfId="0" pivotButton="1"/>
    <xf numFmtId="0" fontId="0" fillId="8" borderId="0" xfId="0" applyFill="1" applyAlignment="1">
      <alignment horizontal="center"/>
    </xf>
    <xf numFmtId="1" fontId="1" fillId="8" borderId="4" xfId="1" applyFill="1" applyBorder="1" applyAlignment="1">
      <alignment horizontal="center" vertical="top"/>
    </xf>
  </cellXfs>
  <cellStyles count="4">
    <cellStyle name="Currency" xfId="3" builtinId="4"/>
    <cellStyle name="Footnote" xfId="2"/>
    <cellStyle name="Normal" xfId="0" builtinId="0"/>
    <cellStyle name="Normal 2" xfId="1"/>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295275</xdr:colOff>
      <xdr:row>1</xdr:row>
      <xdr:rowOff>114300</xdr:rowOff>
    </xdr:from>
    <xdr:to>
      <xdr:col>12</xdr:col>
      <xdr:colOff>561975</xdr:colOff>
      <xdr:row>13</xdr:row>
      <xdr:rowOff>9525</xdr:rowOff>
    </xdr:to>
    <xdr:sp macro="" textlink="">
      <xdr:nvSpPr>
        <xdr:cNvPr id="3" name="Cloud 2"/>
        <xdr:cNvSpPr/>
      </xdr:nvSpPr>
      <xdr:spPr>
        <a:xfrm>
          <a:off x="4095750" y="304800"/>
          <a:ext cx="4533900" cy="2495550"/>
        </a:xfrm>
        <a:prstGeom prst="cloud">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500" b="0" i="0" u="none" strike="noStrike">
              <a:solidFill>
                <a:schemeClr val="lt1"/>
              </a:solidFill>
              <a:latin typeface="+mn-lt"/>
              <a:ea typeface="+mn-ea"/>
              <a:cs typeface="+mn-cs"/>
            </a:rPr>
            <a:t>Can you test if</a:t>
          </a:r>
          <a:r>
            <a:rPr lang="en-US" sz="1500" b="0" i="0" u="none" strike="noStrike" baseline="0">
              <a:solidFill>
                <a:schemeClr val="lt1"/>
              </a:solidFill>
              <a:latin typeface="+mn-lt"/>
              <a:ea typeface="+mn-ea"/>
              <a:cs typeface="+mn-cs"/>
            </a:rPr>
            <a:t> the number of courses in the semester  for a student may statistically correlate with the final grade ?</a:t>
          </a:r>
        </a:p>
        <a:p>
          <a:pPr algn="ctr"/>
          <a:endParaRPr lang="en-US" sz="1500" b="0" i="0" u="none" strike="noStrike" baseline="0">
            <a:solidFill>
              <a:schemeClr val="lt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3</xdr:row>
      <xdr:rowOff>0</xdr:rowOff>
    </xdr:from>
    <xdr:to>
      <xdr:col>11</xdr:col>
      <xdr:colOff>638175</xdr:colOff>
      <xdr:row>17</xdr:row>
      <xdr:rowOff>28575</xdr:rowOff>
    </xdr:to>
    <xdr:sp macro="" textlink="">
      <xdr:nvSpPr>
        <xdr:cNvPr id="2" name="Cloud 1"/>
        <xdr:cNvSpPr/>
      </xdr:nvSpPr>
      <xdr:spPr>
        <a:xfrm>
          <a:off x="4724400" y="542925"/>
          <a:ext cx="5067300" cy="2628900"/>
        </a:xfrm>
        <a:prstGeom prst="cloud">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800" b="0" i="0" u="none" strike="noStrike">
              <a:solidFill>
                <a:schemeClr val="lt1"/>
              </a:solidFill>
              <a:latin typeface="+mn-lt"/>
              <a:ea typeface="+mn-ea"/>
              <a:cs typeface="+mn-cs"/>
            </a:rPr>
            <a:t>Is there any statitical relation between the time spent in the hospital</a:t>
          </a:r>
          <a:r>
            <a:rPr lang="en-US" sz="1800" b="0" i="0" u="none" strike="noStrike" baseline="0">
              <a:solidFill>
                <a:schemeClr val="lt1"/>
              </a:solidFill>
              <a:latin typeface="+mn-lt"/>
              <a:ea typeface="+mn-ea"/>
              <a:cs typeface="+mn-cs"/>
            </a:rPr>
            <a:t> and the amount being charged ? Justify your answer based on the given data.</a:t>
          </a:r>
          <a:endParaRPr lang="en-US" sz="2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361950</xdr:colOff>
      <xdr:row>2</xdr:row>
      <xdr:rowOff>104775</xdr:rowOff>
    </xdr:from>
    <xdr:to>
      <xdr:col>20</xdr:col>
      <xdr:colOff>381000</xdr:colOff>
      <xdr:row>17</xdr:row>
      <xdr:rowOff>47625</xdr:rowOff>
    </xdr:to>
    <xdr:sp macro="" textlink="">
      <xdr:nvSpPr>
        <xdr:cNvPr id="2" name="Round Same Side Corner Rectangle 1"/>
        <xdr:cNvSpPr/>
      </xdr:nvSpPr>
      <xdr:spPr>
        <a:xfrm>
          <a:off x="5981700" y="466725"/>
          <a:ext cx="9620250" cy="2657475"/>
        </a:xfrm>
        <a:prstGeom prst="round2Same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800" b="0" i="0" u="none" strike="noStrike">
              <a:solidFill>
                <a:schemeClr val="lt1"/>
              </a:solidFill>
              <a:latin typeface="+mn-lt"/>
              <a:ea typeface="+mn-ea"/>
              <a:cs typeface="+mn-cs"/>
            </a:rPr>
            <a:t>In an experiment  to test a new blood</a:t>
          </a:r>
          <a:r>
            <a:rPr lang="en-US" sz="1800" b="0" i="0" u="none" strike="noStrike" baseline="0">
              <a:solidFill>
                <a:schemeClr val="lt1"/>
              </a:solidFill>
              <a:latin typeface="+mn-lt"/>
              <a:ea typeface="+mn-ea"/>
              <a:cs typeface="+mn-cs"/>
            </a:rPr>
            <a:t> test that detects a certain abnormality over a population of 5000. The test was able to correctly detect 2550 of the abnormal cases and 1900 of the normal ones. If you know that the population consists of  2600 abnormal cases while the rest are normal, compute:</a:t>
          </a:r>
        </a:p>
        <a:p>
          <a:pPr algn="l"/>
          <a:r>
            <a:rPr lang="en-US" sz="1800" b="0" i="0" u="none" strike="noStrike" baseline="0">
              <a:solidFill>
                <a:schemeClr val="lt1"/>
              </a:solidFill>
              <a:latin typeface="+mn-lt"/>
              <a:ea typeface="+mn-ea"/>
              <a:cs typeface="+mn-cs"/>
            </a:rPr>
            <a:t>1-  True Positives, True Negatives, False Positives, and False Negatives.</a:t>
          </a:r>
        </a:p>
        <a:p>
          <a:pPr algn="l"/>
          <a:r>
            <a:rPr lang="en-US" sz="1800" b="0" i="0" u="none" strike="noStrike" baseline="0">
              <a:solidFill>
                <a:schemeClr val="lt1"/>
              </a:solidFill>
              <a:latin typeface="+mn-lt"/>
              <a:ea typeface="+mn-ea"/>
              <a:cs typeface="+mn-cs"/>
            </a:rPr>
            <a:t>2- Test Detection Accuracy, Sensitivity, Specificity, NPV, and PPV for this experiment.</a:t>
          </a:r>
        </a:p>
        <a:p>
          <a:pPr algn="l"/>
          <a:r>
            <a:rPr lang="en-US" sz="1800" b="0" i="0" u="none" strike="noStrike" baseline="0">
              <a:solidFill>
                <a:schemeClr val="lt1"/>
              </a:solidFill>
              <a:latin typeface="+mn-lt"/>
              <a:ea typeface="+mn-ea"/>
              <a:cs typeface="+mn-cs"/>
            </a:rPr>
            <a:t>3- Draw your conclusions about this new blood test. Would you suggest using this test as a screening diagnostic tool ?</a:t>
          </a:r>
        </a:p>
        <a:p>
          <a:pPr algn="ctr"/>
          <a:r>
            <a:rPr lang="en-US" sz="1800" b="0" i="0" u="none" strike="noStrike" baseline="0">
              <a:solidFill>
                <a:srgbClr val="FF0000"/>
              </a:solidFill>
              <a:latin typeface="+mn-lt"/>
              <a:ea typeface="+mn-ea"/>
              <a:cs typeface="+mn-cs"/>
            </a:rPr>
            <a:t>Answer in this sheet.</a:t>
          </a:r>
          <a:endParaRPr lang="en-US" sz="24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161924</xdr:colOff>
      <xdr:row>0</xdr:row>
      <xdr:rowOff>161925</xdr:rowOff>
    </xdr:from>
    <xdr:to>
      <xdr:col>17</xdr:col>
      <xdr:colOff>609599</xdr:colOff>
      <xdr:row>13</xdr:row>
      <xdr:rowOff>85726</xdr:rowOff>
    </xdr:to>
    <xdr:sp macro="" textlink="">
      <xdr:nvSpPr>
        <xdr:cNvPr id="2" name="Round Same Side Corner Rectangle 1"/>
        <xdr:cNvSpPr/>
      </xdr:nvSpPr>
      <xdr:spPr>
        <a:xfrm>
          <a:off x="4171949" y="161925"/>
          <a:ext cx="7762875" cy="2447926"/>
        </a:xfrm>
        <a:prstGeom prst="round2Same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800" b="0" i="0" u="none" strike="noStrike">
              <a:solidFill>
                <a:schemeClr val="lt1"/>
              </a:solidFill>
              <a:latin typeface="+mn-lt"/>
              <a:ea typeface="+mn-ea"/>
              <a:cs typeface="+mn-cs"/>
            </a:rPr>
            <a:t>Two radiologists</a:t>
          </a:r>
          <a:r>
            <a:rPr lang="en-US" sz="1800" b="0" i="0" u="none" strike="noStrike" baseline="0">
              <a:solidFill>
                <a:schemeClr val="lt1"/>
              </a:solidFill>
              <a:latin typeface="+mn-lt"/>
              <a:ea typeface="+mn-ea"/>
              <a:cs typeface="+mn-cs"/>
            </a:rPr>
            <a:t> are given a set of CT images for 100 patients for the abdomen area. Each radiologists is asked to detect if a liver tumor exists. The responses are recorded as a "Yes" or "No" in the shown table. Given that each radiologist made the decision independently from the other, how would you  describe the agreement level between them. Utilize Cohen's kappa and the correlation to justify your decision.</a:t>
          </a:r>
          <a:endParaRPr lang="en-US" sz="2400">
            <a:solidFill>
              <a:srgbClr val="FF0000"/>
            </a:solidFil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2687.505836689816" createdVersion="3" refreshedVersion="3" minRefreshableVersion="3" recordCount="98">
  <cacheSource type="worksheet">
    <worksheetSource ref="A1:C99" sheet="Inter_Rater_Reliability"/>
  </cacheSource>
  <cacheFields count="3">
    <cacheField name="Patient ID" numFmtId="1">
      <sharedItems containsSemiMixedTypes="0" containsString="0" containsNumber="1" containsInteger="1" minValue="100001" maxValue="100100"/>
    </cacheField>
    <cacheField name="Radiologist 1" numFmtId="0">
      <sharedItems count="3">
        <s v="Yes"/>
        <s v="No"/>
        <s v="UNDECIDED" u="1"/>
      </sharedItems>
    </cacheField>
    <cacheField name="Radiologist II" numFmtId="0">
      <sharedItems count="3">
        <s v="No"/>
        <s v="Yes"/>
        <s v="UNDECIDED" u="1"/>
      </sharedItems>
    </cacheField>
  </cacheFields>
</pivotCacheDefinition>
</file>

<file path=xl/pivotCache/pivotCacheRecords1.xml><?xml version="1.0" encoding="utf-8"?>
<pivotCacheRecords xmlns="http://schemas.openxmlformats.org/spreadsheetml/2006/main" xmlns:r="http://schemas.openxmlformats.org/officeDocument/2006/relationships" count="98">
  <r>
    <n v="100001"/>
    <x v="0"/>
    <x v="0"/>
  </r>
  <r>
    <n v="100002"/>
    <x v="0"/>
    <x v="1"/>
  </r>
  <r>
    <n v="100003"/>
    <x v="1"/>
    <x v="0"/>
  </r>
  <r>
    <n v="100004"/>
    <x v="1"/>
    <x v="0"/>
  </r>
  <r>
    <n v="100005"/>
    <x v="0"/>
    <x v="0"/>
  </r>
  <r>
    <n v="100006"/>
    <x v="1"/>
    <x v="1"/>
  </r>
  <r>
    <n v="100007"/>
    <x v="1"/>
    <x v="0"/>
  </r>
  <r>
    <n v="100008"/>
    <x v="1"/>
    <x v="0"/>
  </r>
  <r>
    <n v="100009"/>
    <x v="0"/>
    <x v="1"/>
  </r>
  <r>
    <n v="100010"/>
    <x v="0"/>
    <x v="1"/>
  </r>
  <r>
    <n v="100011"/>
    <x v="1"/>
    <x v="0"/>
  </r>
  <r>
    <n v="100012"/>
    <x v="1"/>
    <x v="0"/>
  </r>
  <r>
    <n v="100013"/>
    <x v="1"/>
    <x v="0"/>
  </r>
  <r>
    <n v="100014"/>
    <x v="1"/>
    <x v="1"/>
  </r>
  <r>
    <n v="100015"/>
    <x v="1"/>
    <x v="0"/>
  </r>
  <r>
    <n v="100016"/>
    <x v="1"/>
    <x v="0"/>
  </r>
  <r>
    <n v="100017"/>
    <x v="1"/>
    <x v="0"/>
  </r>
  <r>
    <n v="100018"/>
    <x v="1"/>
    <x v="0"/>
  </r>
  <r>
    <n v="100019"/>
    <x v="0"/>
    <x v="1"/>
  </r>
  <r>
    <n v="100020"/>
    <x v="1"/>
    <x v="0"/>
  </r>
  <r>
    <n v="100021"/>
    <x v="1"/>
    <x v="0"/>
  </r>
  <r>
    <n v="100022"/>
    <x v="0"/>
    <x v="1"/>
  </r>
  <r>
    <n v="100023"/>
    <x v="0"/>
    <x v="1"/>
  </r>
  <r>
    <n v="100025"/>
    <x v="0"/>
    <x v="1"/>
  </r>
  <r>
    <n v="100026"/>
    <x v="0"/>
    <x v="1"/>
  </r>
  <r>
    <n v="100027"/>
    <x v="1"/>
    <x v="0"/>
  </r>
  <r>
    <n v="100028"/>
    <x v="1"/>
    <x v="0"/>
  </r>
  <r>
    <n v="100029"/>
    <x v="0"/>
    <x v="1"/>
  </r>
  <r>
    <n v="100030"/>
    <x v="1"/>
    <x v="0"/>
  </r>
  <r>
    <n v="100031"/>
    <x v="1"/>
    <x v="0"/>
  </r>
  <r>
    <n v="100032"/>
    <x v="0"/>
    <x v="0"/>
  </r>
  <r>
    <n v="100033"/>
    <x v="0"/>
    <x v="1"/>
  </r>
  <r>
    <n v="100034"/>
    <x v="0"/>
    <x v="1"/>
  </r>
  <r>
    <n v="100035"/>
    <x v="1"/>
    <x v="0"/>
  </r>
  <r>
    <n v="100036"/>
    <x v="1"/>
    <x v="0"/>
  </r>
  <r>
    <n v="100037"/>
    <x v="1"/>
    <x v="0"/>
  </r>
  <r>
    <n v="100039"/>
    <x v="1"/>
    <x v="0"/>
  </r>
  <r>
    <n v="100040"/>
    <x v="1"/>
    <x v="0"/>
  </r>
  <r>
    <n v="100041"/>
    <x v="1"/>
    <x v="0"/>
  </r>
  <r>
    <n v="100042"/>
    <x v="1"/>
    <x v="0"/>
  </r>
  <r>
    <n v="100043"/>
    <x v="1"/>
    <x v="0"/>
  </r>
  <r>
    <n v="100044"/>
    <x v="1"/>
    <x v="0"/>
  </r>
  <r>
    <n v="100045"/>
    <x v="1"/>
    <x v="0"/>
  </r>
  <r>
    <n v="100046"/>
    <x v="0"/>
    <x v="1"/>
  </r>
  <r>
    <n v="100047"/>
    <x v="0"/>
    <x v="1"/>
  </r>
  <r>
    <n v="100048"/>
    <x v="0"/>
    <x v="1"/>
  </r>
  <r>
    <n v="100049"/>
    <x v="0"/>
    <x v="1"/>
  </r>
  <r>
    <n v="100050"/>
    <x v="0"/>
    <x v="1"/>
  </r>
  <r>
    <n v="100051"/>
    <x v="0"/>
    <x v="1"/>
  </r>
  <r>
    <n v="100052"/>
    <x v="1"/>
    <x v="0"/>
  </r>
  <r>
    <n v="100053"/>
    <x v="0"/>
    <x v="1"/>
  </r>
  <r>
    <n v="100054"/>
    <x v="0"/>
    <x v="1"/>
  </r>
  <r>
    <n v="100055"/>
    <x v="1"/>
    <x v="0"/>
  </r>
  <r>
    <n v="100056"/>
    <x v="1"/>
    <x v="0"/>
  </r>
  <r>
    <n v="100057"/>
    <x v="0"/>
    <x v="0"/>
  </r>
  <r>
    <n v="100058"/>
    <x v="0"/>
    <x v="1"/>
  </r>
  <r>
    <n v="100059"/>
    <x v="0"/>
    <x v="1"/>
  </r>
  <r>
    <n v="100060"/>
    <x v="0"/>
    <x v="1"/>
  </r>
  <r>
    <n v="100061"/>
    <x v="1"/>
    <x v="0"/>
  </r>
  <r>
    <n v="100062"/>
    <x v="1"/>
    <x v="0"/>
  </r>
  <r>
    <n v="100063"/>
    <x v="1"/>
    <x v="0"/>
  </r>
  <r>
    <n v="100064"/>
    <x v="1"/>
    <x v="0"/>
  </r>
  <r>
    <n v="100065"/>
    <x v="0"/>
    <x v="1"/>
  </r>
  <r>
    <n v="100066"/>
    <x v="1"/>
    <x v="1"/>
  </r>
  <r>
    <n v="100067"/>
    <x v="1"/>
    <x v="0"/>
  </r>
  <r>
    <n v="100068"/>
    <x v="1"/>
    <x v="0"/>
  </r>
  <r>
    <n v="100069"/>
    <x v="0"/>
    <x v="1"/>
  </r>
  <r>
    <n v="100070"/>
    <x v="0"/>
    <x v="1"/>
  </r>
  <r>
    <n v="100071"/>
    <x v="1"/>
    <x v="0"/>
  </r>
  <r>
    <n v="100072"/>
    <x v="1"/>
    <x v="0"/>
  </r>
  <r>
    <n v="100073"/>
    <x v="1"/>
    <x v="0"/>
  </r>
  <r>
    <n v="100074"/>
    <x v="0"/>
    <x v="1"/>
  </r>
  <r>
    <n v="100075"/>
    <x v="0"/>
    <x v="1"/>
  </r>
  <r>
    <n v="100076"/>
    <x v="0"/>
    <x v="1"/>
  </r>
  <r>
    <n v="100077"/>
    <x v="0"/>
    <x v="1"/>
  </r>
  <r>
    <n v="100078"/>
    <x v="1"/>
    <x v="0"/>
  </r>
  <r>
    <n v="100079"/>
    <x v="0"/>
    <x v="1"/>
  </r>
  <r>
    <n v="100080"/>
    <x v="0"/>
    <x v="1"/>
  </r>
  <r>
    <n v="100081"/>
    <x v="1"/>
    <x v="0"/>
  </r>
  <r>
    <n v="100082"/>
    <x v="0"/>
    <x v="1"/>
  </r>
  <r>
    <n v="100083"/>
    <x v="0"/>
    <x v="1"/>
  </r>
  <r>
    <n v="100084"/>
    <x v="1"/>
    <x v="0"/>
  </r>
  <r>
    <n v="100085"/>
    <x v="0"/>
    <x v="1"/>
  </r>
  <r>
    <n v="100086"/>
    <x v="1"/>
    <x v="0"/>
  </r>
  <r>
    <n v="100087"/>
    <x v="0"/>
    <x v="1"/>
  </r>
  <r>
    <n v="100088"/>
    <x v="1"/>
    <x v="0"/>
  </r>
  <r>
    <n v="100089"/>
    <x v="0"/>
    <x v="1"/>
  </r>
  <r>
    <n v="100090"/>
    <x v="1"/>
    <x v="0"/>
  </r>
  <r>
    <n v="100091"/>
    <x v="0"/>
    <x v="1"/>
  </r>
  <r>
    <n v="100092"/>
    <x v="0"/>
    <x v="1"/>
  </r>
  <r>
    <n v="100093"/>
    <x v="0"/>
    <x v="1"/>
  </r>
  <r>
    <n v="100094"/>
    <x v="0"/>
    <x v="0"/>
  </r>
  <r>
    <n v="100095"/>
    <x v="0"/>
    <x v="1"/>
  </r>
  <r>
    <n v="100096"/>
    <x v="1"/>
    <x v="0"/>
  </r>
  <r>
    <n v="100097"/>
    <x v="1"/>
    <x v="0"/>
  </r>
  <r>
    <n v="100098"/>
    <x v="1"/>
    <x v="0"/>
  </r>
  <r>
    <n v="100099"/>
    <x v="1"/>
    <x v="0"/>
  </r>
  <r>
    <n v="100100"/>
    <x v="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F20:I24" firstHeaderRow="1" firstDataRow="2" firstDataCol="1"/>
  <pivotFields count="3">
    <pivotField dataField="1" numFmtId="1" showAll="0"/>
    <pivotField axis="axisCol" showAll="0">
      <items count="4">
        <item x="1"/>
        <item h="1" m="1" x="2"/>
        <item x="0"/>
        <item t="default"/>
      </items>
    </pivotField>
    <pivotField axis="axisRow" showAll="0">
      <items count="4">
        <item x="0"/>
        <item h="1" m="1" x="2"/>
        <item x="1"/>
        <item t="default"/>
      </items>
    </pivotField>
  </pivotFields>
  <rowFields count="1">
    <field x="2"/>
  </rowFields>
  <rowItems count="3">
    <i>
      <x/>
    </i>
    <i>
      <x v="2"/>
    </i>
    <i t="grand">
      <x/>
    </i>
  </rowItems>
  <colFields count="1">
    <field x="1"/>
  </colFields>
  <colItems count="3">
    <i>
      <x/>
    </i>
    <i>
      <x v="2"/>
    </i>
    <i t="grand">
      <x/>
    </i>
  </colItems>
  <dataFields count="1">
    <dataField name="Count of Patient ID" fld="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dimension ref="A1:L163"/>
  <sheetViews>
    <sheetView topLeftCell="A4" workbookViewId="0">
      <selection activeCell="A19" sqref="A19"/>
    </sheetView>
  </sheetViews>
  <sheetFormatPr defaultRowHeight="15"/>
  <cols>
    <col min="3" max="3" width="12.140625" customWidth="1"/>
    <col min="4" max="4" width="12.7109375" customWidth="1"/>
    <col min="5" max="5" width="15.42578125" customWidth="1"/>
    <col min="6" max="6" width="12.7109375" customWidth="1"/>
    <col min="7" max="7" width="12.5703125" customWidth="1"/>
    <col min="11" max="11" width="20.85546875" customWidth="1"/>
  </cols>
  <sheetData>
    <row r="1" spans="1:12">
      <c r="A1" s="26" t="s">
        <v>8</v>
      </c>
      <c r="B1" s="27" t="s">
        <v>9</v>
      </c>
      <c r="C1" s="27" t="s">
        <v>10</v>
      </c>
      <c r="D1" s="28" t="s">
        <v>11</v>
      </c>
      <c r="E1" s="6"/>
      <c r="F1" s="6"/>
      <c r="G1" s="6"/>
      <c r="H1" s="6"/>
      <c r="I1" s="6"/>
      <c r="J1" s="6"/>
    </row>
    <row r="2" spans="1:12">
      <c r="A2" s="29">
        <v>1</v>
      </c>
      <c r="B2" s="30">
        <v>30</v>
      </c>
      <c r="C2" s="30">
        <v>1</v>
      </c>
      <c r="D2" s="38">
        <v>59.77</v>
      </c>
      <c r="E2" s="2"/>
      <c r="F2" s="2"/>
      <c r="G2" s="5"/>
      <c r="H2" s="5"/>
      <c r="I2" s="5"/>
      <c r="J2" s="4"/>
    </row>
    <row r="3" spans="1:12">
      <c r="A3" s="29">
        <v>2</v>
      </c>
      <c r="B3" s="30">
        <v>69</v>
      </c>
      <c r="C3" s="30">
        <v>3</v>
      </c>
      <c r="D3" s="38">
        <v>323.02</v>
      </c>
      <c r="E3" s="2"/>
      <c r="F3" s="2"/>
      <c r="G3" s="5"/>
      <c r="H3" s="5"/>
      <c r="I3" s="5"/>
      <c r="J3" s="4"/>
    </row>
    <row r="4" spans="1:12">
      <c r="A4" s="29">
        <v>3</v>
      </c>
      <c r="B4" s="30">
        <v>73</v>
      </c>
      <c r="C4" s="30">
        <v>1</v>
      </c>
      <c r="D4" s="38">
        <v>92.82</v>
      </c>
      <c r="G4" s="11" t="s">
        <v>13</v>
      </c>
      <c r="H4" s="12"/>
      <c r="I4" s="13"/>
      <c r="J4" s="14"/>
      <c r="K4" s="12"/>
      <c r="L4" s="44">
        <f>AVERAGE(C2:C16)</f>
        <v>3.4666666666666668</v>
      </c>
    </row>
    <row r="5" spans="1:12">
      <c r="A5" s="29">
        <v>4</v>
      </c>
      <c r="B5" s="30">
        <v>22</v>
      </c>
      <c r="C5" s="30">
        <v>5</v>
      </c>
      <c r="D5" s="38">
        <v>589.4</v>
      </c>
      <c r="E5" s="2"/>
      <c r="F5" s="2"/>
      <c r="G5" s="13" t="s">
        <v>14</v>
      </c>
      <c r="H5" s="15"/>
      <c r="I5" s="15"/>
      <c r="J5" s="14"/>
      <c r="K5" s="12"/>
      <c r="L5" s="44">
        <f>MODE(C2:C16)</f>
        <v>1</v>
      </c>
    </row>
    <row r="6" spans="1:12">
      <c r="A6" s="29">
        <v>5</v>
      </c>
      <c r="B6" s="30">
        <v>15</v>
      </c>
      <c r="C6" s="30">
        <v>4</v>
      </c>
      <c r="D6" s="38">
        <v>530.6</v>
      </c>
      <c r="E6" s="2"/>
      <c r="F6" s="2"/>
      <c r="G6" s="13" t="s">
        <v>15</v>
      </c>
      <c r="H6" s="15"/>
      <c r="I6" s="15"/>
      <c r="J6" s="14"/>
      <c r="K6" s="12"/>
      <c r="L6" s="45">
        <f>MEDIAN(D2:D16)</f>
        <v>175.55</v>
      </c>
    </row>
    <row r="7" spans="1:12">
      <c r="A7" s="29">
        <v>6</v>
      </c>
      <c r="B7" s="30">
        <v>29</v>
      </c>
      <c r="C7" s="30">
        <v>2</v>
      </c>
      <c r="D7" s="38">
        <v>170.31</v>
      </c>
      <c r="E7" s="2"/>
      <c r="F7" s="2"/>
      <c r="G7" s="5"/>
      <c r="H7" s="5"/>
      <c r="I7" s="5"/>
      <c r="J7" s="4"/>
    </row>
    <row r="8" spans="1:12">
      <c r="A8" s="29">
        <v>7</v>
      </c>
      <c r="B8" s="30">
        <v>50</v>
      </c>
      <c r="C8" s="30">
        <v>3</v>
      </c>
      <c r="D8" s="38">
        <v>386.58</v>
      </c>
      <c r="E8" s="2"/>
      <c r="F8" s="2"/>
      <c r="G8" s="5"/>
      <c r="H8" s="5"/>
      <c r="I8" s="5"/>
      <c r="J8" s="4"/>
    </row>
    <row r="9" spans="1:12">
      <c r="A9" s="29">
        <v>8</v>
      </c>
      <c r="B9" s="30">
        <v>47</v>
      </c>
      <c r="C9" s="30">
        <v>1</v>
      </c>
      <c r="D9" s="38">
        <v>117.03</v>
      </c>
      <c r="E9" s="2"/>
      <c r="F9" s="2"/>
      <c r="G9" s="5"/>
      <c r="H9" s="5"/>
      <c r="I9" s="5"/>
      <c r="J9" s="4"/>
    </row>
    <row r="10" spans="1:12">
      <c r="A10" s="29">
        <v>9</v>
      </c>
      <c r="B10" s="30">
        <v>17</v>
      </c>
      <c r="C10" s="30">
        <v>8</v>
      </c>
      <c r="D10" s="38">
        <v>1078.5899999999999</v>
      </c>
      <c r="E10" s="2"/>
      <c r="F10" s="2"/>
      <c r="G10" s="13" t="s">
        <v>12</v>
      </c>
      <c r="H10" s="15"/>
      <c r="I10" s="15"/>
      <c r="J10" s="14"/>
      <c r="K10" s="12"/>
      <c r="L10" s="46">
        <f>MAX(B2:B16)-MIN(B2:B16)</f>
        <v>65</v>
      </c>
    </row>
    <row r="11" spans="1:12">
      <c r="A11" s="29">
        <v>10</v>
      </c>
      <c r="B11" s="30">
        <v>63</v>
      </c>
      <c r="C11" s="30">
        <v>2</v>
      </c>
      <c r="D11" s="38">
        <v>143.69999999999999</v>
      </c>
      <c r="E11" s="10"/>
      <c r="F11" s="10"/>
      <c r="G11" s="13" t="s">
        <v>16</v>
      </c>
      <c r="H11" s="15"/>
      <c r="I11" s="15"/>
      <c r="J11" s="14"/>
      <c r="K11" s="12"/>
      <c r="L11" s="46">
        <f>VAR(D2:D16)</f>
        <v>81152.697812380953</v>
      </c>
    </row>
    <row r="12" spans="1:12">
      <c r="A12" s="29">
        <v>11</v>
      </c>
      <c r="B12" s="30">
        <v>48</v>
      </c>
      <c r="C12" s="30">
        <v>2</v>
      </c>
      <c r="D12" s="38">
        <v>77.92</v>
      </c>
      <c r="E12" s="2"/>
      <c r="F12" s="2"/>
      <c r="G12" s="13" t="s">
        <v>17</v>
      </c>
      <c r="H12" s="15"/>
      <c r="I12" s="15"/>
      <c r="J12" s="14"/>
      <c r="K12" s="12"/>
      <c r="L12" s="46">
        <f>STDEV(D2:D16)</f>
        <v>284.87312581635524</v>
      </c>
    </row>
    <row r="13" spans="1:12">
      <c r="A13" s="29">
        <v>12</v>
      </c>
      <c r="B13" s="30">
        <v>70</v>
      </c>
      <c r="C13" s="30">
        <v>6</v>
      </c>
      <c r="D13" s="38">
        <v>175.55</v>
      </c>
      <c r="E13" s="2"/>
      <c r="F13" s="2"/>
      <c r="G13" s="5"/>
      <c r="H13" s="5"/>
      <c r="I13" s="5"/>
      <c r="J13" s="4"/>
    </row>
    <row r="14" spans="1:12">
      <c r="A14" s="29">
        <v>13</v>
      </c>
      <c r="B14" s="30">
        <v>8</v>
      </c>
      <c r="C14" s="30">
        <v>1</v>
      </c>
      <c r="D14" s="38">
        <v>135.68</v>
      </c>
      <c r="E14" s="2"/>
      <c r="F14" s="2"/>
      <c r="G14" s="5"/>
      <c r="H14" s="5"/>
      <c r="I14" s="5"/>
      <c r="J14" s="4"/>
    </row>
    <row r="15" spans="1:12">
      <c r="A15" s="29">
        <v>14</v>
      </c>
      <c r="B15" s="30">
        <v>38</v>
      </c>
      <c r="C15" s="30">
        <v>8</v>
      </c>
      <c r="D15" s="38">
        <v>213.42</v>
      </c>
      <c r="E15" s="2"/>
      <c r="F15" s="2"/>
      <c r="G15" s="5"/>
      <c r="H15" s="5"/>
      <c r="I15" s="5"/>
      <c r="J15" s="4"/>
    </row>
    <row r="16" spans="1:12">
      <c r="A16" s="32">
        <v>15</v>
      </c>
      <c r="B16" s="33">
        <v>41</v>
      </c>
      <c r="C16" s="33">
        <v>5</v>
      </c>
      <c r="D16" s="39">
        <v>637.49</v>
      </c>
      <c r="E16" s="2"/>
      <c r="F16" s="2"/>
      <c r="G16" s="5"/>
      <c r="H16" s="5"/>
      <c r="I16" s="5"/>
      <c r="J16" s="4"/>
    </row>
    <row r="17" spans="1:10">
      <c r="A17" s="1"/>
      <c r="B17" s="3"/>
      <c r="C17" s="2"/>
      <c r="D17" s="2"/>
      <c r="E17" s="2"/>
      <c r="F17" s="2"/>
      <c r="G17" s="5"/>
      <c r="H17" s="5"/>
      <c r="I17" s="5"/>
      <c r="J17" s="4"/>
    </row>
    <row r="18" spans="1:10">
      <c r="A18" s="1"/>
      <c r="B18" s="3"/>
      <c r="C18" s="2"/>
      <c r="D18" s="2"/>
      <c r="E18" s="2"/>
      <c r="G18" s="5"/>
      <c r="H18" s="5"/>
      <c r="I18" s="5"/>
      <c r="J18" s="4"/>
    </row>
    <row r="19" spans="1:10">
      <c r="A19" s="1"/>
      <c r="B19" s="3"/>
      <c r="C19" s="2"/>
      <c r="D19" s="2"/>
      <c r="E19" s="2"/>
      <c r="G19" s="5"/>
      <c r="H19" s="5"/>
      <c r="I19" s="5"/>
      <c r="J19" s="4"/>
    </row>
    <row r="20" spans="1:10">
      <c r="A20" s="1"/>
      <c r="B20" s="3"/>
      <c r="C20" s="2"/>
      <c r="D20" s="2"/>
      <c r="E20" s="2"/>
      <c r="F20" s="16"/>
      <c r="G20" s="5"/>
      <c r="H20" s="5"/>
      <c r="I20" s="5"/>
      <c r="J20" s="4"/>
    </row>
    <row r="21" spans="1:10">
      <c r="A21" s="1"/>
      <c r="B21" s="3"/>
      <c r="C21" s="2"/>
      <c r="D21" s="2"/>
      <c r="E21" s="2"/>
      <c r="G21" s="5"/>
      <c r="H21" s="5"/>
      <c r="I21" s="5"/>
      <c r="J21" s="4"/>
    </row>
    <row r="22" spans="1:10">
      <c r="A22" s="1"/>
      <c r="B22" s="3"/>
      <c r="C22" s="2"/>
      <c r="D22" s="2"/>
      <c r="E22" s="2"/>
      <c r="G22" s="5"/>
      <c r="H22" s="5"/>
      <c r="I22" s="5"/>
      <c r="J22" s="4"/>
    </row>
    <row r="23" spans="1:10">
      <c r="A23" s="1"/>
      <c r="B23" s="3"/>
      <c r="C23" s="2"/>
      <c r="D23" s="2"/>
      <c r="E23" s="2"/>
      <c r="G23" s="5"/>
      <c r="H23" s="5"/>
      <c r="I23" s="5"/>
      <c r="J23" s="4"/>
    </row>
    <row r="24" spans="1:10">
      <c r="A24" s="1"/>
      <c r="B24" s="3"/>
      <c r="C24" s="2"/>
      <c r="D24" s="2"/>
      <c r="E24" s="2"/>
      <c r="G24" s="5"/>
      <c r="H24" s="5"/>
      <c r="I24" s="5"/>
      <c r="J24" s="4"/>
    </row>
    <row r="25" spans="1:10">
      <c r="A25" s="1"/>
      <c r="B25" s="3"/>
      <c r="C25" s="2"/>
      <c r="D25" s="2"/>
      <c r="E25" s="2"/>
      <c r="G25" s="5"/>
      <c r="H25" s="5"/>
      <c r="I25" s="5"/>
      <c r="J25" s="4"/>
    </row>
    <row r="26" spans="1:10">
      <c r="A26" s="1"/>
      <c r="B26" s="3"/>
      <c r="C26" s="2"/>
      <c r="D26" s="2"/>
      <c r="E26" s="2"/>
      <c r="G26" s="5"/>
      <c r="H26" s="5"/>
      <c r="I26" s="5"/>
      <c r="J26" s="4"/>
    </row>
    <row r="27" spans="1:10">
      <c r="A27" s="1"/>
      <c r="B27" s="3"/>
      <c r="C27" s="2"/>
      <c r="D27" s="2"/>
      <c r="E27" s="2"/>
      <c r="G27" s="5"/>
      <c r="H27" s="5"/>
      <c r="I27" s="5"/>
      <c r="J27" s="4"/>
    </row>
    <row r="28" spans="1:10">
      <c r="A28" s="1"/>
      <c r="B28" s="3"/>
      <c r="C28" s="2"/>
      <c r="D28" s="2"/>
      <c r="E28" s="2"/>
      <c r="G28" s="5"/>
      <c r="H28" s="5"/>
      <c r="I28" s="5"/>
      <c r="J28" s="4"/>
    </row>
    <row r="29" spans="1:10">
      <c r="A29" s="1"/>
      <c r="B29" s="3"/>
      <c r="C29" s="2"/>
      <c r="D29" s="2"/>
      <c r="E29" s="2"/>
      <c r="G29" s="5"/>
      <c r="H29" s="5"/>
      <c r="I29" s="5"/>
      <c r="J29" s="4"/>
    </row>
    <row r="30" spans="1:10">
      <c r="A30" s="1"/>
      <c r="B30" s="3"/>
      <c r="C30" s="2"/>
      <c r="D30" s="2"/>
      <c r="E30" s="2"/>
      <c r="G30" s="5"/>
      <c r="H30" s="5"/>
      <c r="I30" s="5"/>
      <c r="J30" s="4"/>
    </row>
    <row r="31" spans="1:10">
      <c r="A31" s="1"/>
      <c r="B31" s="3"/>
      <c r="C31" s="2"/>
      <c r="D31" s="2"/>
      <c r="E31" s="2"/>
      <c r="H31" s="5"/>
      <c r="I31" s="5"/>
      <c r="J31" s="4"/>
    </row>
    <row r="32" spans="1:10">
      <c r="A32" s="1"/>
      <c r="B32" s="3"/>
      <c r="C32" s="2"/>
      <c r="D32" s="2"/>
      <c r="E32" s="2"/>
      <c r="H32" s="5"/>
      <c r="I32" s="5"/>
      <c r="J32" s="4"/>
    </row>
    <row r="33" spans="1:10">
      <c r="A33" s="1"/>
      <c r="B33" s="3"/>
      <c r="C33" s="2"/>
      <c r="D33" s="2"/>
      <c r="E33" s="2"/>
      <c r="H33" s="5"/>
      <c r="I33" s="5"/>
      <c r="J33" s="4"/>
    </row>
    <row r="34" spans="1:10">
      <c r="A34" s="1"/>
      <c r="B34" s="3"/>
      <c r="C34" s="2"/>
      <c r="D34" s="2"/>
      <c r="E34" s="2"/>
      <c r="F34" s="2"/>
      <c r="H34" s="5"/>
      <c r="I34" s="5"/>
      <c r="J34" s="4"/>
    </row>
    <row r="35" spans="1:10">
      <c r="A35" s="1"/>
      <c r="B35" s="3"/>
      <c r="C35" s="2"/>
      <c r="D35" s="2"/>
      <c r="E35" s="2"/>
      <c r="F35" s="2"/>
      <c r="H35" s="5"/>
      <c r="I35" s="5"/>
      <c r="J35" s="4"/>
    </row>
    <row r="36" spans="1:10">
      <c r="A36" s="1"/>
      <c r="B36" s="3"/>
      <c r="C36" s="2"/>
      <c r="D36" s="2"/>
      <c r="E36" s="2"/>
      <c r="F36" s="2"/>
      <c r="H36" s="5"/>
      <c r="I36" s="5"/>
      <c r="J36" s="4"/>
    </row>
    <row r="37" spans="1:10">
      <c r="A37" s="1"/>
      <c r="B37" s="3"/>
      <c r="C37" s="2"/>
      <c r="D37" s="2"/>
      <c r="E37" s="2"/>
      <c r="F37" s="2"/>
      <c r="H37" s="5"/>
      <c r="I37" s="5"/>
      <c r="J37" s="4"/>
    </row>
    <row r="38" spans="1:10">
      <c r="A38" s="1"/>
      <c r="B38" s="3"/>
      <c r="C38" s="2"/>
      <c r="D38" s="2"/>
      <c r="E38" s="2"/>
      <c r="F38" s="2"/>
      <c r="H38" s="5"/>
      <c r="I38" s="5"/>
      <c r="J38" s="4"/>
    </row>
    <row r="39" spans="1:10">
      <c r="A39" s="1"/>
      <c r="B39" s="3"/>
      <c r="C39" s="2"/>
      <c r="D39" s="2"/>
      <c r="E39" s="2"/>
      <c r="F39" s="2"/>
      <c r="G39" s="5"/>
      <c r="H39" s="5"/>
      <c r="I39" s="5"/>
      <c r="J39" s="4"/>
    </row>
    <row r="40" spans="1:10">
      <c r="A40" s="1"/>
      <c r="B40" s="3"/>
      <c r="C40" s="2"/>
      <c r="D40" s="2"/>
      <c r="E40" s="2"/>
      <c r="F40" s="2"/>
      <c r="G40" s="5"/>
      <c r="H40" s="5"/>
      <c r="I40" s="5"/>
      <c r="J40" s="4"/>
    </row>
    <row r="41" spans="1:10">
      <c r="A41" s="1"/>
      <c r="B41" s="3"/>
      <c r="C41" s="2"/>
      <c r="D41" s="2"/>
      <c r="E41" s="2"/>
      <c r="F41" s="2"/>
      <c r="G41" s="5"/>
      <c r="H41" s="5"/>
      <c r="I41" s="5"/>
      <c r="J41" s="4"/>
    </row>
    <row r="42" spans="1:10">
      <c r="A42" s="1"/>
      <c r="B42" s="3"/>
      <c r="C42" s="2"/>
      <c r="D42" s="2"/>
      <c r="E42" s="2"/>
      <c r="F42" s="2"/>
      <c r="G42" s="5"/>
      <c r="H42" s="5"/>
      <c r="I42" s="5"/>
      <c r="J42" s="4"/>
    </row>
    <row r="43" spans="1:10">
      <c r="A43" s="1"/>
      <c r="B43" s="3"/>
      <c r="C43" s="2"/>
      <c r="D43" s="2"/>
      <c r="E43" s="2"/>
      <c r="F43" s="2"/>
      <c r="G43" s="5"/>
      <c r="H43" s="5"/>
      <c r="I43" s="5"/>
      <c r="J43" s="4"/>
    </row>
    <row r="44" spans="1:10">
      <c r="A44" s="1"/>
      <c r="B44" s="3"/>
      <c r="C44" s="2"/>
      <c r="D44" s="2"/>
      <c r="E44" s="2"/>
      <c r="F44" s="2"/>
      <c r="G44" s="5"/>
      <c r="H44" s="5"/>
      <c r="I44" s="5"/>
      <c r="J44" s="4"/>
    </row>
    <row r="45" spans="1:10">
      <c r="A45" s="1"/>
      <c r="B45" s="3"/>
      <c r="C45" s="2"/>
      <c r="D45" s="2"/>
      <c r="E45" s="2"/>
      <c r="F45" s="2"/>
      <c r="G45" s="5"/>
      <c r="H45" s="5"/>
      <c r="I45" s="5"/>
      <c r="J45" s="4"/>
    </row>
    <row r="46" spans="1:10">
      <c r="A46" s="1"/>
      <c r="B46" s="3"/>
      <c r="C46" s="2"/>
      <c r="D46" s="2"/>
      <c r="E46" s="2"/>
      <c r="F46" s="2"/>
      <c r="G46" s="5"/>
      <c r="H46" s="5"/>
      <c r="I46" s="5"/>
      <c r="J46" s="4"/>
    </row>
    <row r="47" spans="1:10">
      <c r="A47" s="1"/>
      <c r="B47" s="3"/>
      <c r="C47" s="2"/>
      <c r="D47" s="2"/>
      <c r="E47" s="2"/>
      <c r="F47" s="2"/>
      <c r="G47" s="5"/>
      <c r="H47" s="5"/>
      <c r="I47" s="5"/>
      <c r="J47" s="4"/>
    </row>
    <row r="48" spans="1:10">
      <c r="A48" s="1"/>
      <c r="B48" s="3"/>
      <c r="C48" s="2"/>
      <c r="D48" s="2"/>
      <c r="E48" s="2"/>
      <c r="F48" s="2"/>
      <c r="G48" s="5"/>
      <c r="H48" s="5"/>
      <c r="I48" s="5"/>
      <c r="J48" s="4"/>
    </row>
    <row r="49" spans="1:10">
      <c r="A49" s="1"/>
      <c r="B49" s="3"/>
      <c r="C49" s="2"/>
      <c r="D49" s="2"/>
      <c r="E49" s="2"/>
      <c r="F49" s="2"/>
      <c r="G49" s="5"/>
      <c r="H49" s="5"/>
      <c r="I49" s="5"/>
      <c r="J49" s="4"/>
    </row>
    <row r="50" spans="1:10">
      <c r="A50" s="1"/>
      <c r="B50" s="3"/>
      <c r="C50" s="2"/>
      <c r="D50" s="2"/>
      <c r="E50" s="2"/>
      <c r="F50" s="2"/>
      <c r="G50" s="5"/>
      <c r="H50" s="5"/>
      <c r="I50" s="5"/>
      <c r="J50" s="4"/>
    </row>
    <row r="51" spans="1:10">
      <c r="A51" s="1"/>
      <c r="B51" s="3"/>
      <c r="C51" s="2"/>
      <c r="D51" s="2"/>
      <c r="E51" s="2"/>
      <c r="F51" s="2"/>
      <c r="G51" s="5"/>
      <c r="H51" s="5"/>
      <c r="I51" s="5"/>
      <c r="J51" s="4"/>
    </row>
    <row r="52" spans="1:10">
      <c r="A52" s="1"/>
      <c r="B52" s="3"/>
      <c r="C52" s="2"/>
      <c r="D52" s="2"/>
      <c r="E52" s="2"/>
      <c r="F52" s="2"/>
      <c r="G52" s="5"/>
      <c r="H52" s="5"/>
      <c r="I52" s="5"/>
      <c r="J52" s="4"/>
    </row>
    <row r="53" spans="1:10">
      <c r="A53" s="1"/>
      <c r="B53" s="3"/>
      <c r="C53" s="2"/>
      <c r="D53" s="2"/>
      <c r="E53" s="2"/>
      <c r="F53" s="2"/>
      <c r="G53" s="5"/>
      <c r="H53" s="5"/>
      <c r="I53" s="5"/>
      <c r="J53" s="4"/>
    </row>
    <row r="54" spans="1:10">
      <c r="A54" s="1"/>
      <c r="B54" s="3"/>
      <c r="C54" s="2"/>
      <c r="D54" s="2"/>
      <c r="E54" s="2"/>
      <c r="F54" s="2"/>
      <c r="G54" s="5"/>
      <c r="H54" s="5"/>
      <c r="I54" s="5"/>
      <c r="J54" s="4"/>
    </row>
    <row r="55" spans="1:10">
      <c r="A55" s="1"/>
      <c r="B55" s="3"/>
      <c r="C55" s="2"/>
      <c r="D55" s="2"/>
      <c r="E55" s="2"/>
      <c r="F55" s="2"/>
      <c r="G55" s="5"/>
      <c r="H55" s="5"/>
      <c r="I55" s="5"/>
      <c r="J55" s="4"/>
    </row>
    <row r="56" spans="1:10">
      <c r="A56" s="1"/>
      <c r="B56" s="3"/>
      <c r="C56" s="2"/>
      <c r="D56" s="2"/>
      <c r="E56" s="2"/>
      <c r="F56" s="2"/>
      <c r="G56" s="5"/>
      <c r="H56" s="5"/>
      <c r="I56" s="5"/>
      <c r="J56" s="4"/>
    </row>
    <row r="57" spans="1:10">
      <c r="A57" s="1"/>
      <c r="B57" s="3"/>
      <c r="C57" s="2"/>
      <c r="D57" s="2"/>
      <c r="E57" s="2"/>
      <c r="F57" s="2"/>
      <c r="G57" s="5"/>
      <c r="H57" s="5"/>
      <c r="I57" s="5"/>
      <c r="J57" s="4"/>
    </row>
    <row r="58" spans="1:10">
      <c r="A58" s="1"/>
      <c r="B58" s="3"/>
      <c r="C58" s="2"/>
      <c r="D58" s="2"/>
      <c r="E58" s="2"/>
      <c r="F58" s="2"/>
      <c r="G58" s="5"/>
      <c r="H58" s="5"/>
      <c r="I58" s="5"/>
      <c r="J58" s="4"/>
    </row>
    <row r="59" spans="1:10">
      <c r="A59" s="1"/>
      <c r="B59" s="3"/>
      <c r="C59" s="2"/>
      <c r="D59" s="2"/>
      <c r="E59" s="2"/>
      <c r="F59" s="2"/>
      <c r="G59" s="5"/>
      <c r="H59" s="5"/>
      <c r="I59" s="5"/>
      <c r="J59" s="4"/>
    </row>
    <row r="60" spans="1:10">
      <c r="A60" s="1"/>
      <c r="B60" s="3"/>
      <c r="C60" s="2"/>
      <c r="D60" s="2"/>
      <c r="E60" s="2"/>
      <c r="F60" s="2"/>
      <c r="G60" s="5"/>
      <c r="H60" s="5"/>
      <c r="I60" s="5"/>
      <c r="J60" s="4"/>
    </row>
    <row r="61" spans="1:10">
      <c r="A61" s="1"/>
      <c r="B61" s="3"/>
      <c r="C61" s="2"/>
      <c r="D61" s="2"/>
      <c r="E61" s="2"/>
      <c r="F61" s="2"/>
      <c r="G61" s="5"/>
      <c r="H61" s="5"/>
      <c r="I61" s="5"/>
      <c r="J61" s="4"/>
    </row>
    <row r="62" spans="1:10">
      <c r="A62" s="1"/>
      <c r="B62" s="3"/>
      <c r="C62" s="2"/>
      <c r="D62" s="2"/>
      <c r="E62" s="2"/>
      <c r="F62" s="2"/>
      <c r="G62" s="5"/>
      <c r="H62" s="5"/>
      <c r="I62" s="5"/>
      <c r="J62" s="4"/>
    </row>
    <row r="63" spans="1:10">
      <c r="A63" s="1"/>
      <c r="B63" s="3"/>
      <c r="C63" s="2"/>
      <c r="D63" s="2"/>
      <c r="E63" s="2"/>
      <c r="F63" s="2"/>
      <c r="G63" s="5"/>
      <c r="H63" s="5"/>
      <c r="I63" s="5"/>
      <c r="J63" s="4"/>
    </row>
    <row r="64" spans="1:10">
      <c r="A64" s="1"/>
      <c r="B64" s="3"/>
      <c r="C64" s="2"/>
      <c r="D64" s="2"/>
      <c r="E64" s="2"/>
      <c r="F64" s="2"/>
      <c r="G64" s="5"/>
      <c r="H64" s="5"/>
      <c r="I64" s="5"/>
      <c r="J64" s="4"/>
    </row>
    <row r="65" spans="1:10">
      <c r="A65" s="1"/>
      <c r="B65" s="3"/>
      <c r="C65" s="2"/>
      <c r="D65" s="2"/>
      <c r="E65" s="2"/>
      <c r="F65" s="2"/>
      <c r="G65" s="5"/>
      <c r="H65" s="5"/>
      <c r="I65" s="5"/>
      <c r="J65" s="4"/>
    </row>
    <row r="66" spans="1:10">
      <c r="A66" s="1"/>
      <c r="B66" s="3"/>
      <c r="C66" s="2"/>
      <c r="D66" s="2"/>
      <c r="E66" s="2"/>
      <c r="F66" s="2"/>
      <c r="G66" s="5"/>
      <c r="H66" s="5"/>
      <c r="I66" s="5"/>
      <c r="J66" s="4"/>
    </row>
    <row r="67" spans="1:10">
      <c r="A67" s="1"/>
      <c r="B67" s="3"/>
      <c r="C67" s="2"/>
      <c r="D67" s="2"/>
      <c r="E67" s="2"/>
      <c r="F67" s="2"/>
      <c r="G67" s="5"/>
      <c r="H67" s="5"/>
      <c r="I67" s="5"/>
      <c r="J67" s="4"/>
    </row>
    <row r="68" spans="1:10">
      <c r="A68" s="1"/>
      <c r="B68" s="3"/>
      <c r="C68" s="2"/>
      <c r="D68" s="2"/>
      <c r="E68" s="2"/>
      <c r="F68" s="2"/>
      <c r="G68" s="5"/>
      <c r="H68" s="5"/>
      <c r="I68" s="5"/>
      <c r="J68" s="4"/>
    </row>
    <row r="69" spans="1:10">
      <c r="A69" s="1"/>
      <c r="B69" s="3"/>
      <c r="C69" s="2"/>
      <c r="D69" s="2"/>
      <c r="E69" s="2"/>
      <c r="F69" s="2"/>
      <c r="G69" s="5"/>
      <c r="H69" s="5"/>
      <c r="I69" s="5"/>
      <c r="J69" s="4"/>
    </row>
    <row r="70" spans="1:10">
      <c r="A70" s="1"/>
      <c r="B70" s="3"/>
      <c r="C70" s="2"/>
      <c r="D70" s="2"/>
      <c r="E70" s="2"/>
      <c r="F70" s="2"/>
      <c r="G70" s="5"/>
      <c r="H70" s="5"/>
      <c r="I70" s="5"/>
      <c r="J70" s="4"/>
    </row>
    <row r="71" spans="1:10">
      <c r="A71" s="1"/>
      <c r="B71" s="3"/>
      <c r="C71" s="2"/>
      <c r="D71" s="2"/>
      <c r="E71" s="2"/>
      <c r="F71" s="2"/>
      <c r="G71" s="5"/>
      <c r="H71" s="5"/>
      <c r="I71" s="5"/>
      <c r="J71" s="4"/>
    </row>
    <row r="72" spans="1:10">
      <c r="A72" s="1"/>
      <c r="B72" s="3"/>
      <c r="C72" s="2"/>
      <c r="D72" s="2"/>
      <c r="E72" s="2"/>
      <c r="F72" s="2"/>
      <c r="G72" s="5"/>
      <c r="H72" s="5"/>
      <c r="I72" s="5"/>
      <c r="J72" s="4"/>
    </row>
    <row r="73" spans="1:10">
      <c r="A73" s="1"/>
      <c r="B73" s="3"/>
      <c r="C73" s="2"/>
      <c r="D73" s="2"/>
      <c r="E73" s="2"/>
      <c r="F73" s="2"/>
      <c r="G73" s="5"/>
      <c r="H73" s="5"/>
      <c r="I73" s="5"/>
      <c r="J73" s="4"/>
    </row>
    <row r="74" spans="1:10">
      <c r="A74" s="1"/>
      <c r="B74" s="3"/>
      <c r="C74" s="2"/>
      <c r="D74" s="2"/>
      <c r="E74" s="2"/>
      <c r="F74" s="2"/>
      <c r="G74" s="5"/>
      <c r="H74" s="5"/>
      <c r="I74" s="5"/>
      <c r="J74" s="4"/>
    </row>
    <row r="75" spans="1:10">
      <c r="A75" s="1"/>
      <c r="B75" s="3"/>
      <c r="C75" s="2"/>
      <c r="D75" s="2"/>
      <c r="E75" s="2"/>
      <c r="F75" s="2"/>
      <c r="G75" s="5"/>
      <c r="H75" s="5"/>
      <c r="I75" s="5"/>
      <c r="J75" s="4"/>
    </row>
    <row r="76" spans="1:10">
      <c r="A76" s="1"/>
      <c r="B76" s="3"/>
      <c r="C76" s="2"/>
      <c r="D76" s="2"/>
      <c r="E76" s="2"/>
      <c r="F76" s="2"/>
      <c r="G76" s="5"/>
      <c r="H76" s="5"/>
      <c r="I76" s="5"/>
      <c r="J76" s="4"/>
    </row>
    <row r="77" spans="1:10">
      <c r="A77" s="1"/>
      <c r="B77" s="3"/>
      <c r="C77" s="2"/>
      <c r="D77" s="2"/>
      <c r="E77" s="2"/>
      <c r="F77" s="2"/>
      <c r="G77" s="5"/>
      <c r="H77" s="5"/>
      <c r="I77" s="5"/>
      <c r="J77" s="4"/>
    </row>
    <row r="78" spans="1:10">
      <c r="A78" s="1"/>
      <c r="B78" s="3"/>
      <c r="C78" s="2"/>
      <c r="D78" s="2"/>
      <c r="E78" s="2"/>
      <c r="F78" s="2"/>
      <c r="G78" s="5"/>
      <c r="H78" s="5"/>
      <c r="I78" s="5"/>
      <c r="J78" s="4"/>
    </row>
    <row r="79" spans="1:10">
      <c r="A79" s="1"/>
      <c r="B79" s="3"/>
      <c r="C79" s="2"/>
      <c r="D79" s="2"/>
      <c r="E79" s="2"/>
      <c r="F79" s="2"/>
      <c r="G79" s="5"/>
      <c r="H79" s="5"/>
      <c r="I79" s="5"/>
      <c r="J79" s="4"/>
    </row>
    <row r="80" spans="1:10">
      <c r="A80" s="1"/>
      <c r="B80" s="3"/>
      <c r="C80" s="2"/>
      <c r="D80" s="2"/>
      <c r="E80" s="2"/>
      <c r="F80" s="2"/>
      <c r="G80" s="5"/>
      <c r="H80" s="5"/>
      <c r="I80" s="5"/>
      <c r="J80" s="4"/>
    </row>
    <row r="81" spans="1:10">
      <c r="A81" s="1"/>
      <c r="B81" s="3"/>
      <c r="C81" s="2"/>
      <c r="D81" s="2"/>
      <c r="E81" s="2"/>
      <c r="F81" s="2"/>
      <c r="G81" s="5"/>
      <c r="H81" s="5"/>
      <c r="I81" s="5"/>
      <c r="J81" s="4"/>
    </row>
    <row r="82" spans="1:10">
      <c r="A82" s="1"/>
      <c r="B82" s="3"/>
      <c r="C82" s="2"/>
      <c r="D82" s="2"/>
      <c r="E82" s="2"/>
      <c r="F82" s="2"/>
      <c r="G82" s="5"/>
      <c r="H82" s="5"/>
      <c r="I82" s="5"/>
      <c r="J82" s="4"/>
    </row>
    <row r="83" spans="1:10">
      <c r="A83" s="1"/>
      <c r="B83" s="3"/>
      <c r="C83" s="2"/>
      <c r="D83" s="2"/>
      <c r="E83" s="2"/>
      <c r="F83" s="2"/>
      <c r="G83" s="5"/>
      <c r="H83" s="5"/>
      <c r="I83" s="5"/>
      <c r="J83" s="4"/>
    </row>
    <row r="84" spans="1:10">
      <c r="A84" s="1"/>
      <c r="B84" s="3"/>
      <c r="C84" s="2"/>
      <c r="D84" s="2"/>
      <c r="E84" s="2"/>
      <c r="F84" s="2"/>
      <c r="G84" s="5"/>
      <c r="H84" s="5"/>
      <c r="I84" s="5"/>
      <c r="J84" s="4"/>
    </row>
    <row r="85" spans="1:10">
      <c r="A85" s="1"/>
      <c r="B85" s="3"/>
      <c r="C85" s="2"/>
      <c r="D85" s="2"/>
      <c r="E85" s="2"/>
      <c r="F85" s="2"/>
      <c r="G85" s="5"/>
      <c r="H85" s="5"/>
      <c r="I85" s="5"/>
      <c r="J85" s="4"/>
    </row>
    <row r="86" spans="1:10">
      <c r="A86" s="1"/>
      <c r="B86" s="3"/>
      <c r="C86" s="2"/>
      <c r="D86" s="2"/>
      <c r="E86" s="2"/>
      <c r="F86" s="2"/>
      <c r="G86" s="5"/>
      <c r="H86" s="5"/>
      <c r="I86" s="5"/>
      <c r="J86" s="4"/>
    </row>
    <row r="87" spans="1:10">
      <c r="A87" s="1"/>
      <c r="B87" s="3"/>
      <c r="C87" s="2"/>
      <c r="D87" s="2"/>
      <c r="E87" s="2"/>
      <c r="F87" s="2"/>
      <c r="G87" s="5"/>
      <c r="H87" s="5"/>
      <c r="I87" s="5"/>
      <c r="J87" s="4"/>
    </row>
    <row r="88" spans="1:10">
      <c r="A88" s="1"/>
      <c r="B88" s="3"/>
      <c r="C88" s="2"/>
      <c r="D88" s="2"/>
      <c r="E88" s="2"/>
      <c r="F88" s="2"/>
      <c r="G88" s="5"/>
      <c r="H88" s="5"/>
      <c r="I88" s="5"/>
      <c r="J88" s="4"/>
    </row>
    <row r="89" spans="1:10">
      <c r="A89" s="1"/>
      <c r="B89" s="3"/>
      <c r="C89" s="2"/>
      <c r="D89" s="2"/>
      <c r="E89" s="2"/>
      <c r="F89" s="2"/>
      <c r="G89" s="5"/>
      <c r="H89" s="5"/>
      <c r="I89" s="5"/>
      <c r="J89" s="4"/>
    </row>
    <row r="90" spans="1:10">
      <c r="A90" s="1"/>
      <c r="B90" s="3"/>
      <c r="C90" s="2"/>
      <c r="D90" s="2"/>
      <c r="E90" s="2"/>
      <c r="F90" s="2"/>
      <c r="G90" s="5"/>
      <c r="H90" s="5"/>
      <c r="I90" s="5"/>
      <c r="J90" s="4"/>
    </row>
    <row r="91" spans="1:10">
      <c r="A91" s="1"/>
      <c r="B91" s="3"/>
      <c r="C91" s="2"/>
      <c r="D91" s="2"/>
      <c r="E91" s="2"/>
      <c r="F91" s="2"/>
      <c r="G91" s="5"/>
      <c r="H91" s="5"/>
      <c r="I91" s="5"/>
      <c r="J91" s="4"/>
    </row>
    <row r="92" spans="1:10">
      <c r="A92" s="1"/>
      <c r="B92" s="3"/>
      <c r="C92" s="2"/>
      <c r="D92" s="2"/>
      <c r="E92" s="2"/>
      <c r="F92" s="2"/>
      <c r="G92" s="5"/>
      <c r="H92" s="5"/>
      <c r="I92" s="5"/>
      <c r="J92" s="4"/>
    </row>
    <row r="93" spans="1:10">
      <c r="A93" s="1"/>
      <c r="B93" s="3"/>
      <c r="C93" s="2"/>
      <c r="D93" s="2"/>
      <c r="E93" s="2"/>
      <c r="F93" s="2"/>
      <c r="G93" s="5"/>
      <c r="H93" s="5"/>
      <c r="I93" s="5"/>
      <c r="J93" s="4"/>
    </row>
    <row r="94" spans="1:10">
      <c r="A94" s="1"/>
      <c r="B94" s="3"/>
      <c r="C94" s="2"/>
      <c r="D94" s="2"/>
      <c r="E94" s="2"/>
      <c r="F94" s="2"/>
      <c r="G94" s="5"/>
      <c r="H94" s="5"/>
      <c r="I94" s="5"/>
      <c r="J94" s="4"/>
    </row>
    <row r="95" spans="1:10">
      <c r="A95" s="1"/>
      <c r="B95" s="3"/>
      <c r="C95" s="2"/>
      <c r="D95" s="2"/>
      <c r="E95" s="2"/>
      <c r="F95" s="2"/>
      <c r="G95" s="5"/>
      <c r="H95" s="5"/>
      <c r="I95" s="5"/>
      <c r="J95" s="4"/>
    </row>
    <row r="96" spans="1:10">
      <c r="A96" s="1"/>
      <c r="B96" s="3"/>
      <c r="C96" s="2"/>
      <c r="D96" s="2"/>
      <c r="E96" s="2"/>
      <c r="F96" s="2"/>
      <c r="G96" s="5"/>
      <c r="H96" s="5"/>
      <c r="I96" s="5"/>
      <c r="J96" s="4"/>
    </row>
    <row r="97" spans="1:10">
      <c r="A97" s="1"/>
      <c r="B97" s="3"/>
      <c r="C97" s="2"/>
      <c r="D97" s="2"/>
      <c r="E97" s="2"/>
      <c r="F97" s="2"/>
      <c r="G97" s="5"/>
      <c r="H97" s="5"/>
      <c r="I97" s="5"/>
      <c r="J97" s="4"/>
    </row>
    <row r="98" spans="1:10">
      <c r="A98" s="1"/>
      <c r="B98" s="3"/>
      <c r="C98" s="2"/>
      <c r="D98" s="2"/>
      <c r="E98" s="2"/>
      <c r="F98" s="2"/>
      <c r="G98" s="5"/>
      <c r="H98" s="5"/>
      <c r="I98" s="5"/>
      <c r="J98" s="4"/>
    </row>
    <row r="99" spans="1:10">
      <c r="A99" s="1"/>
      <c r="B99" s="3"/>
      <c r="C99" s="2"/>
      <c r="D99" s="2"/>
      <c r="E99" s="2"/>
      <c r="F99" s="2"/>
      <c r="G99" s="5"/>
      <c r="H99" s="5"/>
      <c r="I99" s="5"/>
      <c r="J99" s="4"/>
    </row>
    <row r="100" spans="1:10">
      <c r="A100" s="1"/>
      <c r="B100" s="3"/>
      <c r="C100" s="2"/>
      <c r="D100" s="2"/>
      <c r="E100" s="2"/>
      <c r="F100" s="2"/>
      <c r="G100" s="5"/>
      <c r="H100" s="5"/>
      <c r="I100" s="5"/>
      <c r="J100" s="4"/>
    </row>
    <row r="101" spans="1:10">
      <c r="A101" s="1"/>
      <c r="B101" s="3"/>
      <c r="C101" s="2"/>
      <c r="D101" s="2"/>
      <c r="E101" s="2"/>
      <c r="F101" s="2"/>
      <c r="G101" s="5"/>
      <c r="H101" s="5"/>
      <c r="I101" s="5"/>
      <c r="J101" s="4"/>
    </row>
    <row r="102" spans="1:10">
      <c r="A102" s="1"/>
      <c r="B102" s="3"/>
      <c r="C102" s="2"/>
      <c r="D102" s="2"/>
      <c r="E102" s="2"/>
      <c r="F102" s="2"/>
      <c r="G102" s="5"/>
      <c r="H102" s="5"/>
      <c r="I102" s="5"/>
      <c r="J102" s="4"/>
    </row>
    <row r="103" spans="1:10">
      <c r="A103" s="1"/>
      <c r="B103" s="3"/>
      <c r="C103" s="2"/>
      <c r="D103" s="2"/>
      <c r="E103" s="2"/>
      <c r="F103" s="2"/>
      <c r="G103" s="5"/>
      <c r="H103" s="5"/>
      <c r="I103" s="5"/>
      <c r="J103" s="4"/>
    </row>
    <row r="104" spans="1:10">
      <c r="A104" s="1"/>
      <c r="B104" s="3"/>
      <c r="C104" s="2"/>
      <c r="D104" s="2"/>
      <c r="E104" s="2"/>
      <c r="F104" s="2"/>
      <c r="G104" s="5"/>
      <c r="H104" s="5"/>
      <c r="I104" s="5"/>
      <c r="J104" s="4"/>
    </row>
    <row r="105" spans="1:10">
      <c r="A105" s="1"/>
      <c r="B105" s="3"/>
      <c r="C105" s="2"/>
      <c r="D105" s="2"/>
      <c r="E105" s="2"/>
      <c r="F105" s="2"/>
      <c r="G105" s="5"/>
      <c r="H105" s="5"/>
      <c r="I105" s="5"/>
      <c r="J105" s="4"/>
    </row>
    <row r="106" spans="1:10">
      <c r="A106" s="1"/>
      <c r="B106" s="3"/>
      <c r="C106" s="2"/>
      <c r="D106" s="2"/>
      <c r="E106" s="2"/>
      <c r="F106" s="2"/>
      <c r="G106" s="5"/>
      <c r="H106" s="5"/>
      <c r="I106" s="5"/>
      <c r="J106" s="4"/>
    </row>
    <row r="107" spans="1:10">
      <c r="A107" s="1"/>
      <c r="B107" s="3"/>
      <c r="C107" s="2"/>
      <c r="D107" s="2"/>
      <c r="E107" s="2"/>
      <c r="F107" s="2"/>
      <c r="G107" s="5"/>
      <c r="H107" s="5"/>
      <c r="I107" s="5"/>
      <c r="J107" s="4"/>
    </row>
    <row r="108" spans="1:10">
      <c r="A108" s="1"/>
      <c r="B108" s="3"/>
      <c r="C108" s="2"/>
      <c r="D108" s="2"/>
      <c r="E108" s="2"/>
      <c r="F108" s="2"/>
      <c r="G108" s="5"/>
      <c r="H108" s="5"/>
      <c r="I108" s="5"/>
      <c r="J108" s="4"/>
    </row>
    <row r="109" spans="1:10">
      <c r="A109" s="1"/>
      <c r="B109" s="3"/>
      <c r="C109" s="2"/>
      <c r="D109" s="2"/>
      <c r="E109" s="2"/>
      <c r="F109" s="2"/>
      <c r="G109" s="5"/>
      <c r="H109" s="5"/>
      <c r="I109" s="5"/>
      <c r="J109" s="4"/>
    </row>
    <row r="110" spans="1:10">
      <c r="A110" s="1"/>
      <c r="B110" s="3"/>
      <c r="C110" s="2"/>
      <c r="D110" s="2"/>
      <c r="E110" s="2"/>
      <c r="F110" s="2"/>
      <c r="G110" s="5"/>
      <c r="H110" s="5"/>
      <c r="I110" s="5"/>
      <c r="J110" s="4"/>
    </row>
    <row r="111" spans="1:10">
      <c r="A111" s="1"/>
      <c r="B111" s="3"/>
      <c r="C111" s="2"/>
      <c r="D111" s="2"/>
      <c r="E111" s="2"/>
      <c r="F111" s="2"/>
      <c r="G111" s="5"/>
      <c r="H111" s="5"/>
      <c r="I111" s="5"/>
      <c r="J111" s="4"/>
    </row>
    <row r="112" spans="1:10">
      <c r="A112" s="1"/>
      <c r="B112" s="3"/>
      <c r="C112" s="2"/>
      <c r="D112" s="2"/>
      <c r="E112" s="2"/>
      <c r="F112" s="2"/>
      <c r="G112" s="5"/>
      <c r="H112" s="5"/>
      <c r="I112" s="5"/>
      <c r="J112" s="4"/>
    </row>
    <row r="113" spans="1:10">
      <c r="A113" s="1"/>
      <c r="B113" s="3"/>
      <c r="C113" s="2"/>
      <c r="D113" s="2"/>
      <c r="E113" s="2"/>
      <c r="F113" s="2"/>
      <c r="G113" s="5"/>
      <c r="H113" s="5"/>
      <c r="I113" s="5"/>
      <c r="J113" s="4"/>
    </row>
    <row r="114" spans="1:10">
      <c r="A114" s="1"/>
      <c r="B114" s="3"/>
      <c r="C114" s="2"/>
      <c r="D114" s="2"/>
      <c r="E114" s="2"/>
      <c r="F114" s="2"/>
      <c r="G114" s="5"/>
      <c r="H114" s="5"/>
      <c r="I114" s="5"/>
      <c r="J114" s="4"/>
    </row>
    <row r="115" spans="1:10">
      <c r="A115" s="1"/>
      <c r="B115" s="3"/>
      <c r="C115" s="2"/>
      <c r="D115" s="2"/>
      <c r="E115" s="2"/>
      <c r="F115" s="2"/>
      <c r="G115" s="5"/>
      <c r="H115" s="5"/>
      <c r="I115" s="5"/>
      <c r="J115" s="4"/>
    </row>
    <row r="116" spans="1:10">
      <c r="A116" s="1"/>
      <c r="B116" s="3"/>
      <c r="C116" s="2"/>
      <c r="D116" s="2"/>
      <c r="E116" s="2"/>
      <c r="F116" s="2"/>
      <c r="G116" s="5"/>
      <c r="H116" s="5"/>
      <c r="I116" s="5"/>
      <c r="J116" s="4"/>
    </row>
    <row r="117" spans="1:10">
      <c r="A117" s="1"/>
      <c r="B117" s="3"/>
      <c r="C117" s="2"/>
      <c r="D117" s="2"/>
      <c r="E117" s="2"/>
      <c r="F117" s="2"/>
      <c r="G117" s="5"/>
      <c r="H117" s="5"/>
      <c r="I117" s="5"/>
      <c r="J117" s="4"/>
    </row>
    <row r="118" spans="1:10">
      <c r="A118" s="1"/>
      <c r="B118" s="3"/>
      <c r="C118" s="2"/>
      <c r="D118" s="2"/>
      <c r="E118" s="2"/>
      <c r="F118" s="2"/>
      <c r="G118" s="5"/>
      <c r="H118" s="5"/>
      <c r="I118" s="5"/>
      <c r="J118" s="4"/>
    </row>
    <row r="119" spans="1:10">
      <c r="A119" s="1"/>
      <c r="B119" s="3"/>
      <c r="C119" s="2"/>
      <c r="D119" s="2"/>
      <c r="E119" s="2"/>
      <c r="F119" s="2"/>
      <c r="G119" s="5"/>
      <c r="H119" s="5"/>
      <c r="I119" s="5"/>
      <c r="J119" s="4"/>
    </row>
    <row r="120" spans="1:10">
      <c r="A120" s="1"/>
      <c r="B120" s="3"/>
      <c r="C120" s="2"/>
      <c r="D120" s="2"/>
      <c r="E120" s="2"/>
      <c r="F120" s="2"/>
      <c r="G120" s="5"/>
      <c r="H120" s="5"/>
      <c r="I120" s="5"/>
      <c r="J120" s="4"/>
    </row>
    <row r="121" spans="1:10">
      <c r="A121" s="1"/>
      <c r="B121" s="3"/>
      <c r="C121" s="2"/>
      <c r="D121" s="2"/>
      <c r="E121" s="2"/>
      <c r="F121" s="2"/>
      <c r="G121" s="5"/>
      <c r="H121" s="5"/>
      <c r="I121" s="5"/>
      <c r="J121" s="4"/>
    </row>
    <row r="122" spans="1:10">
      <c r="A122" s="1"/>
      <c r="B122" s="3"/>
      <c r="C122" s="2"/>
      <c r="D122" s="2"/>
      <c r="E122" s="2"/>
      <c r="F122" s="2"/>
      <c r="G122" s="5"/>
      <c r="H122" s="5"/>
      <c r="I122" s="5"/>
      <c r="J122" s="4"/>
    </row>
    <row r="123" spans="1:10">
      <c r="A123" s="1"/>
      <c r="B123" s="3"/>
      <c r="C123" s="2"/>
      <c r="D123" s="2"/>
      <c r="E123" s="2"/>
      <c r="F123" s="2"/>
      <c r="G123" s="5"/>
      <c r="H123" s="5"/>
      <c r="I123" s="5"/>
      <c r="J123" s="4"/>
    </row>
    <row r="124" spans="1:10">
      <c r="A124" s="1"/>
      <c r="B124" s="3"/>
      <c r="C124" s="2"/>
      <c r="D124" s="2"/>
      <c r="E124" s="2"/>
      <c r="F124" s="2"/>
      <c r="G124" s="5"/>
      <c r="H124" s="5"/>
      <c r="I124" s="5"/>
      <c r="J124" s="4"/>
    </row>
    <row r="125" spans="1:10">
      <c r="A125" s="1"/>
      <c r="B125" s="3"/>
      <c r="C125" s="2"/>
      <c r="D125" s="2"/>
      <c r="E125" s="2"/>
      <c r="F125" s="2"/>
      <c r="G125" s="5"/>
      <c r="H125" s="5"/>
      <c r="I125" s="5"/>
      <c r="J125" s="4"/>
    </row>
    <row r="126" spans="1:10">
      <c r="A126" s="1"/>
      <c r="B126" s="3"/>
      <c r="C126" s="2"/>
      <c r="D126" s="2"/>
      <c r="E126" s="2"/>
      <c r="F126" s="2"/>
      <c r="G126" s="5"/>
      <c r="H126" s="5"/>
      <c r="I126" s="5"/>
      <c r="J126" s="4"/>
    </row>
    <row r="127" spans="1:10">
      <c r="A127" s="1"/>
      <c r="B127" s="3"/>
      <c r="C127" s="2"/>
      <c r="D127" s="2"/>
      <c r="E127" s="2"/>
      <c r="F127" s="2"/>
      <c r="G127" s="5"/>
      <c r="H127" s="5"/>
      <c r="I127" s="5"/>
      <c r="J127" s="4"/>
    </row>
    <row r="128" spans="1:10">
      <c r="A128" s="1"/>
      <c r="B128" s="3"/>
      <c r="C128" s="2"/>
      <c r="D128" s="2"/>
      <c r="E128" s="2"/>
      <c r="F128" s="2"/>
      <c r="G128" s="5"/>
      <c r="H128" s="5"/>
      <c r="I128" s="5"/>
      <c r="J128" s="4"/>
    </row>
    <row r="129" spans="1:10">
      <c r="A129" s="1"/>
      <c r="B129" s="3"/>
      <c r="C129" s="2"/>
      <c r="D129" s="2"/>
      <c r="E129" s="2"/>
      <c r="F129" s="2"/>
      <c r="G129" s="5"/>
      <c r="H129" s="5"/>
      <c r="I129" s="5"/>
      <c r="J129" s="4"/>
    </row>
    <row r="130" spans="1:10">
      <c r="A130" s="1"/>
      <c r="B130" s="3"/>
      <c r="C130" s="2"/>
      <c r="D130" s="2"/>
      <c r="E130" s="2"/>
      <c r="F130" s="2"/>
      <c r="G130" s="5"/>
      <c r="H130" s="5"/>
      <c r="I130" s="5"/>
      <c r="J130" s="4"/>
    </row>
    <row r="131" spans="1:10">
      <c r="A131" s="1"/>
      <c r="B131" s="3"/>
      <c r="C131" s="2"/>
      <c r="D131" s="2"/>
      <c r="E131" s="2"/>
      <c r="F131" s="2"/>
      <c r="G131" s="5"/>
      <c r="H131" s="5"/>
      <c r="I131" s="5"/>
      <c r="J131" s="4"/>
    </row>
    <row r="132" spans="1:10">
      <c r="A132" s="1"/>
      <c r="B132" s="3"/>
      <c r="C132" s="2"/>
      <c r="D132" s="2"/>
      <c r="E132" s="2"/>
      <c r="F132" s="2"/>
      <c r="G132" s="5"/>
      <c r="H132" s="5"/>
      <c r="I132" s="5"/>
      <c r="J132" s="4"/>
    </row>
    <row r="133" spans="1:10">
      <c r="A133" s="1"/>
      <c r="B133" s="3"/>
      <c r="C133" s="2"/>
      <c r="D133" s="2"/>
      <c r="E133" s="2"/>
      <c r="F133" s="2"/>
      <c r="G133" s="5"/>
      <c r="H133" s="5"/>
      <c r="I133" s="5"/>
      <c r="J133" s="4"/>
    </row>
    <row r="134" spans="1:10">
      <c r="A134" s="1"/>
      <c r="B134" s="3"/>
      <c r="C134" s="2"/>
      <c r="D134" s="2"/>
      <c r="E134" s="2"/>
      <c r="F134" s="2"/>
      <c r="G134" s="5"/>
      <c r="H134" s="5"/>
      <c r="I134" s="5"/>
      <c r="J134" s="4"/>
    </row>
    <row r="135" spans="1:10">
      <c r="A135" s="1"/>
      <c r="B135" s="3"/>
      <c r="C135" s="2"/>
      <c r="D135" s="2"/>
      <c r="E135" s="2"/>
      <c r="F135" s="2"/>
      <c r="G135" s="5"/>
      <c r="H135" s="5"/>
      <c r="I135" s="5"/>
      <c r="J135" s="4"/>
    </row>
    <row r="136" spans="1:10">
      <c r="A136" s="1"/>
      <c r="B136" s="3"/>
      <c r="C136" s="2"/>
      <c r="D136" s="2"/>
      <c r="E136" s="2"/>
      <c r="F136" s="2"/>
      <c r="G136" s="5"/>
      <c r="H136" s="5"/>
      <c r="I136" s="5"/>
      <c r="J136" s="4"/>
    </row>
    <row r="137" spans="1:10">
      <c r="A137" s="1"/>
      <c r="B137" s="3"/>
      <c r="C137" s="2"/>
      <c r="D137" s="2"/>
      <c r="E137" s="2"/>
      <c r="F137" s="2"/>
      <c r="G137" s="5"/>
      <c r="H137" s="5"/>
      <c r="I137" s="5"/>
      <c r="J137" s="4"/>
    </row>
    <row r="138" spans="1:10">
      <c r="A138" s="1"/>
      <c r="B138" s="3"/>
      <c r="C138" s="2"/>
      <c r="D138" s="2"/>
      <c r="E138" s="2"/>
      <c r="F138" s="2"/>
      <c r="G138" s="5"/>
      <c r="H138" s="5"/>
      <c r="I138" s="5"/>
      <c r="J138" s="4"/>
    </row>
    <row r="139" spans="1:10">
      <c r="A139" s="1"/>
      <c r="B139" s="3"/>
      <c r="C139" s="2"/>
      <c r="D139" s="2"/>
      <c r="E139" s="2"/>
      <c r="F139" s="2"/>
      <c r="G139" s="5"/>
      <c r="H139" s="5"/>
      <c r="I139" s="5"/>
      <c r="J139" s="4"/>
    </row>
    <row r="140" spans="1:10">
      <c r="A140" s="1"/>
      <c r="B140" s="3"/>
      <c r="C140" s="2"/>
      <c r="D140" s="2"/>
      <c r="E140" s="2"/>
      <c r="F140" s="2"/>
      <c r="G140" s="5"/>
      <c r="H140" s="5"/>
      <c r="I140" s="5"/>
      <c r="J140" s="4"/>
    </row>
    <row r="141" spans="1:10">
      <c r="A141" s="1"/>
      <c r="B141" s="3"/>
      <c r="C141" s="2"/>
      <c r="D141" s="2"/>
      <c r="E141" s="2"/>
      <c r="F141" s="2"/>
      <c r="G141" s="5"/>
      <c r="H141" s="5"/>
      <c r="I141" s="5"/>
      <c r="J141" s="4"/>
    </row>
    <row r="142" spans="1:10">
      <c r="A142" s="1"/>
      <c r="B142" s="3"/>
      <c r="C142" s="2"/>
      <c r="D142" s="2"/>
      <c r="E142" s="2"/>
      <c r="F142" s="2"/>
      <c r="G142" s="5"/>
      <c r="H142" s="5"/>
      <c r="I142" s="5"/>
      <c r="J142" s="4"/>
    </row>
    <row r="143" spans="1:10">
      <c r="A143" s="1"/>
      <c r="B143" s="3"/>
      <c r="C143" s="2"/>
      <c r="D143" s="2"/>
      <c r="E143" s="2"/>
      <c r="F143" s="2"/>
      <c r="G143" s="5"/>
      <c r="H143" s="5"/>
      <c r="I143" s="5"/>
      <c r="J143" s="4"/>
    </row>
    <row r="144" spans="1:10">
      <c r="A144" s="1"/>
      <c r="B144" s="3"/>
      <c r="C144" s="2"/>
      <c r="D144" s="2"/>
      <c r="E144" s="2"/>
      <c r="F144" s="2"/>
      <c r="G144" s="5"/>
      <c r="H144" s="5"/>
      <c r="I144" s="5"/>
      <c r="J144" s="4"/>
    </row>
    <row r="145" spans="1:10">
      <c r="A145" s="1"/>
      <c r="B145" s="3"/>
      <c r="C145" s="2"/>
      <c r="D145" s="2"/>
      <c r="E145" s="2"/>
      <c r="F145" s="2"/>
      <c r="G145" s="5"/>
      <c r="H145" s="5"/>
      <c r="I145" s="5"/>
      <c r="J145" s="4"/>
    </row>
    <row r="146" spans="1:10">
      <c r="A146" s="1"/>
      <c r="B146" s="3"/>
      <c r="C146" s="2"/>
      <c r="D146" s="2"/>
      <c r="E146" s="2"/>
      <c r="F146" s="2"/>
      <c r="G146" s="5"/>
      <c r="H146" s="5"/>
      <c r="I146" s="5"/>
      <c r="J146" s="4"/>
    </row>
    <row r="147" spans="1:10">
      <c r="A147" s="1"/>
      <c r="B147" s="3"/>
      <c r="C147" s="2"/>
      <c r="D147" s="2"/>
      <c r="E147" s="2"/>
      <c r="F147" s="2"/>
      <c r="G147" s="5"/>
      <c r="H147" s="5"/>
      <c r="I147" s="5"/>
      <c r="J147" s="4"/>
    </row>
    <row r="148" spans="1:10">
      <c r="A148" s="1"/>
      <c r="B148" s="3"/>
      <c r="C148" s="2"/>
      <c r="D148" s="2"/>
      <c r="E148" s="2"/>
      <c r="F148" s="2"/>
      <c r="G148" s="5"/>
      <c r="H148" s="5"/>
      <c r="I148" s="5"/>
      <c r="J148" s="4"/>
    </row>
    <row r="149" spans="1:10">
      <c r="A149" s="1"/>
      <c r="B149" s="3"/>
      <c r="C149" s="2"/>
      <c r="D149" s="2"/>
      <c r="E149" s="2"/>
      <c r="F149" s="2"/>
      <c r="G149" s="5"/>
      <c r="H149" s="5"/>
      <c r="I149" s="5"/>
      <c r="J149" s="4"/>
    </row>
    <row r="150" spans="1:10">
      <c r="A150" s="1"/>
      <c r="B150" s="3"/>
      <c r="C150" s="2"/>
      <c r="D150" s="2"/>
      <c r="E150" s="2"/>
      <c r="F150" s="2"/>
      <c r="G150" s="5"/>
      <c r="H150" s="5"/>
      <c r="I150" s="5"/>
      <c r="J150" s="4"/>
    </row>
    <row r="151" spans="1:10">
      <c r="A151" s="1"/>
      <c r="B151" s="3"/>
      <c r="C151" s="2"/>
      <c r="D151" s="2"/>
      <c r="E151" s="2"/>
      <c r="F151" s="2"/>
      <c r="G151" s="5"/>
      <c r="H151" s="5"/>
      <c r="I151" s="5"/>
      <c r="J151" s="4"/>
    </row>
    <row r="152" spans="1:10">
      <c r="A152" s="1"/>
      <c r="B152" s="3"/>
      <c r="C152" s="2"/>
      <c r="D152" s="2"/>
      <c r="E152" s="2"/>
      <c r="F152" s="2"/>
      <c r="G152" s="5"/>
      <c r="H152" s="5"/>
      <c r="I152" s="5"/>
      <c r="J152" s="4"/>
    </row>
    <row r="153" spans="1:10">
      <c r="A153" s="1"/>
      <c r="B153" s="3"/>
      <c r="C153" s="2"/>
      <c r="D153" s="2"/>
      <c r="E153" s="2"/>
      <c r="F153" s="2"/>
      <c r="G153" s="5"/>
      <c r="H153" s="5"/>
      <c r="I153" s="5"/>
      <c r="J153" s="4"/>
    </row>
    <row r="154" spans="1:10">
      <c r="A154" s="1"/>
      <c r="B154" s="3"/>
      <c r="C154" s="2"/>
      <c r="D154" s="2"/>
      <c r="E154" s="2"/>
      <c r="F154" s="2"/>
      <c r="G154" s="5"/>
      <c r="H154" s="5"/>
      <c r="I154" s="5"/>
      <c r="J154" s="4"/>
    </row>
    <row r="155" spans="1:10">
      <c r="A155" s="1"/>
      <c r="B155" s="3"/>
      <c r="C155" s="2"/>
      <c r="D155" s="2"/>
      <c r="E155" s="2"/>
      <c r="F155" s="2"/>
      <c r="G155" s="5"/>
      <c r="H155" s="5"/>
      <c r="I155" s="5"/>
      <c r="J155" s="4"/>
    </row>
    <row r="156" spans="1:10">
      <c r="A156" s="1"/>
      <c r="B156" s="3"/>
      <c r="C156" s="2"/>
      <c r="D156" s="2"/>
      <c r="E156" s="2"/>
      <c r="F156" s="2"/>
      <c r="G156" s="5"/>
      <c r="H156" s="5"/>
      <c r="I156" s="5"/>
      <c r="J156" s="4"/>
    </row>
    <row r="157" spans="1:10">
      <c r="A157" s="1"/>
      <c r="B157" s="3"/>
      <c r="C157" s="2"/>
      <c r="D157" s="2"/>
      <c r="E157" s="2"/>
      <c r="F157" s="2"/>
      <c r="G157" s="5"/>
      <c r="H157" s="5"/>
      <c r="I157" s="5"/>
      <c r="J157" s="4"/>
    </row>
    <row r="158" spans="1:10">
      <c r="A158" s="1"/>
      <c r="B158" s="3"/>
      <c r="C158" s="2"/>
      <c r="D158" s="2"/>
      <c r="E158" s="2"/>
      <c r="F158" s="2"/>
      <c r="G158" s="5"/>
      <c r="H158" s="5"/>
      <c r="I158" s="5"/>
      <c r="J158" s="4"/>
    </row>
    <row r="159" spans="1:10">
      <c r="A159" s="1"/>
      <c r="B159" s="3"/>
      <c r="C159" s="2"/>
      <c r="D159" s="2"/>
      <c r="E159" s="2"/>
      <c r="F159" s="2"/>
      <c r="G159" s="5"/>
      <c r="H159" s="5"/>
      <c r="I159" s="5"/>
      <c r="J159" s="4"/>
    </row>
    <row r="160" spans="1:10">
      <c r="A160" s="1"/>
      <c r="B160" s="3"/>
      <c r="C160" s="2"/>
      <c r="D160" s="2"/>
      <c r="E160" s="2"/>
      <c r="F160" s="2"/>
      <c r="G160" s="5"/>
      <c r="H160" s="5"/>
      <c r="I160" s="5"/>
      <c r="J160" s="4"/>
    </row>
    <row r="161" spans="1:10">
      <c r="A161" s="1"/>
      <c r="B161" s="3"/>
      <c r="C161" s="2"/>
      <c r="D161" s="2"/>
      <c r="E161" s="2"/>
      <c r="F161" s="2"/>
      <c r="G161" s="5"/>
      <c r="H161" s="5"/>
      <c r="I161" s="5"/>
      <c r="J161" s="4"/>
    </row>
    <row r="162" spans="1:10">
      <c r="A162" s="1"/>
      <c r="B162" s="3"/>
      <c r="C162" s="2"/>
      <c r="D162" s="2"/>
      <c r="E162" s="2"/>
      <c r="F162" s="2"/>
      <c r="G162" s="5"/>
      <c r="H162" s="5"/>
      <c r="I162" s="5"/>
      <c r="J162" s="4"/>
    </row>
    <row r="163" spans="1:10">
      <c r="A163" s="1"/>
      <c r="B163" s="3"/>
      <c r="C163" s="2"/>
      <c r="D163" s="2"/>
      <c r="E163" s="2"/>
      <c r="F163" s="2"/>
      <c r="G163" s="5"/>
      <c r="H163" s="5"/>
      <c r="I163" s="5"/>
      <c r="J163" s="4"/>
    </row>
  </sheetData>
  <sortState ref="F18:F32">
    <sortCondition ref="F18:F32"/>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2:D12"/>
  <sheetViews>
    <sheetView workbookViewId="0">
      <selection activeCell="C11" sqref="C11"/>
    </sheetView>
  </sheetViews>
  <sheetFormatPr defaultRowHeight="15"/>
  <cols>
    <col min="1" max="1" width="11.140625" customWidth="1"/>
    <col min="2" max="2" width="20.42578125" customWidth="1"/>
    <col min="3" max="3" width="17.7109375" customWidth="1"/>
  </cols>
  <sheetData>
    <row r="2" spans="1:4" ht="57" customHeight="1">
      <c r="A2" s="35" t="s">
        <v>0</v>
      </c>
      <c r="B2" s="42" t="s">
        <v>34</v>
      </c>
      <c r="C2" s="42" t="s">
        <v>35</v>
      </c>
      <c r="D2" s="43"/>
    </row>
    <row r="3" spans="1:4">
      <c r="A3" s="36" t="s">
        <v>1</v>
      </c>
      <c r="B3" s="36">
        <v>15</v>
      </c>
      <c r="C3" s="36">
        <v>82</v>
      </c>
    </row>
    <row r="4" spans="1:4">
      <c r="A4" s="37" t="s">
        <v>2</v>
      </c>
      <c r="B4" s="37">
        <v>6</v>
      </c>
      <c r="C4" s="37">
        <v>86</v>
      </c>
    </row>
    <row r="5" spans="1:4">
      <c r="A5" s="36" t="s">
        <v>3</v>
      </c>
      <c r="B5" s="36">
        <v>21</v>
      </c>
      <c r="C5" s="36">
        <v>43</v>
      </c>
    </row>
    <row r="6" spans="1:4">
      <c r="A6" s="37" t="s">
        <v>4</v>
      </c>
      <c r="B6" s="37">
        <v>12</v>
      </c>
      <c r="C6" s="37">
        <v>74</v>
      </c>
    </row>
    <row r="7" spans="1:4">
      <c r="A7" s="36" t="s">
        <v>5</v>
      </c>
      <c r="B7" s="36">
        <v>18</v>
      </c>
      <c r="C7" s="36">
        <v>58</v>
      </c>
    </row>
    <row r="8" spans="1:4">
      <c r="A8" s="37" t="s">
        <v>6</v>
      </c>
      <c r="B8" s="37">
        <v>9</v>
      </c>
      <c r="C8" s="37">
        <v>90</v>
      </c>
    </row>
    <row r="9" spans="1:4">
      <c r="A9" s="36" t="s">
        <v>7</v>
      </c>
      <c r="B9" s="36">
        <v>9</v>
      </c>
      <c r="C9" s="36">
        <v>78</v>
      </c>
    </row>
    <row r="11" spans="1:4">
      <c r="A11" s="49" t="s">
        <v>36</v>
      </c>
      <c r="B11" s="49"/>
      <c r="C11">
        <f>CORREL(B3:B9,C3:C9)</f>
        <v>-0.87747214294408338</v>
      </c>
    </row>
    <row r="12" spans="1:4" ht="15.75">
      <c r="B12" s="8"/>
    </row>
  </sheetData>
  <mergeCells count="1">
    <mergeCell ref="A11:B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A1:G163"/>
  <sheetViews>
    <sheetView topLeftCell="A8" workbookViewId="0">
      <selection activeCell="C23" sqref="C23"/>
    </sheetView>
  </sheetViews>
  <sheetFormatPr defaultRowHeight="15"/>
  <cols>
    <col min="1" max="1" width="17.5703125" customWidth="1"/>
    <col min="2" max="2" width="17" customWidth="1"/>
    <col min="3" max="3" width="18" customWidth="1"/>
    <col min="6" max="6" width="7.140625" customWidth="1"/>
    <col min="7" max="7" width="15" customWidth="1"/>
  </cols>
  <sheetData>
    <row r="1" spans="1:7">
      <c r="A1" s="26" t="s">
        <v>8</v>
      </c>
      <c r="B1" s="27" t="s">
        <v>18</v>
      </c>
      <c r="C1" s="28" t="s">
        <v>19</v>
      </c>
    </row>
    <row r="2" spans="1:7">
      <c r="A2" s="29">
        <v>1</v>
      </c>
      <c r="B2" s="30">
        <v>3</v>
      </c>
      <c r="C2" s="31">
        <v>2613.91</v>
      </c>
      <c r="G2" s="7"/>
    </row>
    <row r="3" spans="1:7">
      <c r="A3" s="29">
        <v>2</v>
      </c>
      <c r="B3" s="30">
        <v>10</v>
      </c>
      <c r="C3" s="31">
        <v>8769.0300000000007</v>
      </c>
    </row>
    <row r="4" spans="1:7" ht="15.75">
      <c r="A4" s="29">
        <v>3</v>
      </c>
      <c r="B4" s="30">
        <v>2</v>
      </c>
      <c r="C4" s="31">
        <v>2448.6</v>
      </c>
      <c r="F4" s="17"/>
    </row>
    <row r="5" spans="1:7">
      <c r="A5" s="29">
        <v>4</v>
      </c>
      <c r="B5" s="30">
        <v>3</v>
      </c>
      <c r="C5" s="31">
        <v>2568.6999999999998</v>
      </c>
    </row>
    <row r="6" spans="1:7">
      <c r="A6" s="29">
        <v>5</v>
      </c>
      <c r="B6" s="30">
        <v>3</v>
      </c>
      <c r="C6" s="31">
        <v>1936.19</v>
      </c>
    </row>
    <row r="7" spans="1:7">
      <c r="A7" s="29">
        <v>6</v>
      </c>
      <c r="B7" s="30">
        <v>5</v>
      </c>
      <c r="C7" s="31">
        <v>7230.71</v>
      </c>
    </row>
    <row r="8" spans="1:7">
      <c r="A8" s="29">
        <v>7</v>
      </c>
      <c r="B8" s="30">
        <v>5</v>
      </c>
      <c r="C8" s="31">
        <v>5342.61</v>
      </c>
    </row>
    <row r="9" spans="1:7" ht="19.5" customHeight="1">
      <c r="A9" s="29">
        <v>8</v>
      </c>
      <c r="B9" s="30">
        <v>3</v>
      </c>
      <c r="C9" s="31">
        <v>4108.13</v>
      </c>
      <c r="G9" s="9"/>
    </row>
    <row r="10" spans="1:7" ht="13.5" customHeight="1">
      <c r="A10" s="29">
        <v>9</v>
      </c>
      <c r="B10" s="30">
        <v>1</v>
      </c>
      <c r="C10" s="31">
        <v>1596.91</v>
      </c>
      <c r="G10" s="9"/>
    </row>
    <row r="11" spans="1:7">
      <c r="A11" s="29">
        <v>10</v>
      </c>
      <c r="B11" s="30">
        <v>2</v>
      </c>
      <c r="C11" s="31">
        <v>4061.28</v>
      </c>
    </row>
    <row r="12" spans="1:7">
      <c r="A12" s="29">
        <v>11</v>
      </c>
      <c r="B12" s="30">
        <v>2</v>
      </c>
      <c r="C12" s="31">
        <v>1761.53</v>
      </c>
    </row>
    <row r="13" spans="1:7">
      <c r="A13" s="29">
        <v>12</v>
      </c>
      <c r="B13" s="30">
        <v>5</v>
      </c>
      <c r="C13" s="31">
        <v>4779.1899999999996</v>
      </c>
    </row>
    <row r="14" spans="1:7">
      <c r="A14" s="29">
        <v>13</v>
      </c>
      <c r="B14" s="30">
        <v>1</v>
      </c>
      <c r="C14" s="31">
        <v>2078.3000000000002</v>
      </c>
    </row>
    <row r="15" spans="1:7">
      <c r="A15" s="29">
        <v>14</v>
      </c>
      <c r="B15" s="30">
        <v>3</v>
      </c>
      <c r="C15" s="31">
        <v>4713.6099999999997</v>
      </c>
    </row>
    <row r="16" spans="1:7">
      <c r="A16" s="29">
        <v>15</v>
      </c>
      <c r="B16" s="30">
        <v>4</v>
      </c>
      <c r="C16" s="31">
        <v>3946.68</v>
      </c>
    </row>
    <row r="17" spans="1:3">
      <c r="A17" s="29">
        <v>16</v>
      </c>
      <c r="B17" s="30">
        <v>2</v>
      </c>
      <c r="C17" s="31">
        <v>2902.74</v>
      </c>
    </row>
    <row r="18" spans="1:3">
      <c r="A18" s="29">
        <v>17</v>
      </c>
      <c r="B18" s="30">
        <v>1</v>
      </c>
      <c r="C18" s="31">
        <v>1438.85</v>
      </c>
    </row>
    <row r="19" spans="1:3">
      <c r="A19" s="29">
        <v>18</v>
      </c>
      <c r="B19" s="30">
        <v>1</v>
      </c>
      <c r="C19" s="31">
        <v>820.21</v>
      </c>
    </row>
    <row r="20" spans="1:3">
      <c r="A20" s="29">
        <v>19</v>
      </c>
      <c r="B20" s="30">
        <v>1</v>
      </c>
      <c r="C20" s="31">
        <v>3309.41</v>
      </c>
    </row>
    <row r="21" spans="1:3">
      <c r="A21" s="32">
        <v>20</v>
      </c>
      <c r="B21" s="33">
        <v>6</v>
      </c>
      <c r="C21" s="34">
        <v>5476.33</v>
      </c>
    </row>
    <row r="22" spans="1:3">
      <c r="A22" s="50" t="s">
        <v>37</v>
      </c>
      <c r="B22" s="50"/>
      <c r="C22" s="4">
        <f>CORREL(B2:B21,C2:C21)</f>
        <v>0.88243785036404154</v>
      </c>
    </row>
    <row r="23" spans="1:3">
      <c r="A23" s="1"/>
      <c r="B23" s="3"/>
      <c r="C23" s="4"/>
    </row>
    <row r="24" spans="1:3">
      <c r="A24" s="1"/>
      <c r="B24" s="3"/>
      <c r="C24" s="4"/>
    </row>
    <row r="25" spans="1:3">
      <c r="A25" s="1"/>
      <c r="B25" s="3"/>
      <c r="C25" s="4"/>
    </row>
    <row r="26" spans="1:3">
      <c r="A26" s="1"/>
      <c r="B26" s="3"/>
      <c r="C26" s="4"/>
    </row>
    <row r="27" spans="1:3">
      <c r="A27" s="1"/>
      <c r="B27" s="3"/>
      <c r="C27" s="4"/>
    </row>
    <row r="28" spans="1:3">
      <c r="A28" s="1"/>
      <c r="B28" s="3"/>
      <c r="C28" s="4"/>
    </row>
    <row r="29" spans="1:3">
      <c r="A29" s="1"/>
      <c r="B29" s="3"/>
      <c r="C29" s="4"/>
    </row>
    <row r="30" spans="1:3">
      <c r="A30" s="1"/>
      <c r="B30" s="3"/>
      <c r="C30" s="4"/>
    </row>
    <row r="31" spans="1:3">
      <c r="A31" s="1"/>
      <c r="B31" s="3"/>
      <c r="C31" s="4"/>
    </row>
    <row r="32" spans="1:3">
      <c r="A32" s="1"/>
      <c r="B32" s="3"/>
      <c r="C32" s="4"/>
    </row>
    <row r="33" spans="1:3">
      <c r="A33" s="1"/>
      <c r="B33" s="3"/>
      <c r="C33" s="4"/>
    </row>
    <row r="34" spans="1:3">
      <c r="A34" s="1"/>
      <c r="B34" s="3"/>
      <c r="C34" s="4"/>
    </row>
    <row r="35" spans="1:3">
      <c r="A35" s="1"/>
      <c r="B35" s="3"/>
      <c r="C35" s="4"/>
    </row>
    <row r="36" spans="1:3">
      <c r="A36" s="1"/>
      <c r="B36" s="3"/>
      <c r="C36" s="4"/>
    </row>
    <row r="37" spans="1:3">
      <c r="A37" s="1"/>
      <c r="B37" s="3"/>
      <c r="C37" s="4"/>
    </row>
    <row r="38" spans="1:3">
      <c r="A38" s="1"/>
      <c r="B38" s="3"/>
      <c r="C38" s="4"/>
    </row>
    <row r="39" spans="1:3">
      <c r="A39" s="1"/>
      <c r="B39" s="3"/>
      <c r="C39" s="4"/>
    </row>
    <row r="40" spans="1:3">
      <c r="A40" s="1"/>
      <c r="B40" s="3"/>
      <c r="C40" s="4"/>
    </row>
    <row r="41" spans="1:3">
      <c r="A41" s="1"/>
      <c r="B41" s="3"/>
      <c r="C41" s="4"/>
    </row>
    <row r="42" spans="1:3">
      <c r="A42" s="1"/>
      <c r="B42" s="3"/>
      <c r="C42" s="4"/>
    </row>
    <row r="43" spans="1:3">
      <c r="A43" s="1"/>
      <c r="B43" s="3"/>
      <c r="C43" s="4"/>
    </row>
    <row r="44" spans="1:3">
      <c r="A44" s="1"/>
      <c r="B44" s="3"/>
      <c r="C44" s="4"/>
    </row>
    <row r="45" spans="1:3">
      <c r="A45" s="1"/>
      <c r="B45" s="3"/>
      <c r="C45" s="4"/>
    </row>
    <row r="46" spans="1:3">
      <c r="A46" s="1"/>
      <c r="B46" s="3"/>
      <c r="C46" s="4"/>
    </row>
    <row r="47" spans="1:3">
      <c r="A47" s="1"/>
      <c r="B47" s="3"/>
      <c r="C47" s="4"/>
    </row>
    <row r="48" spans="1:3">
      <c r="A48" s="1"/>
      <c r="B48" s="3"/>
      <c r="C48" s="4"/>
    </row>
    <row r="49" spans="1:3">
      <c r="A49" s="1"/>
      <c r="B49" s="3"/>
      <c r="C49" s="4"/>
    </row>
    <row r="50" spans="1:3">
      <c r="A50" s="1"/>
      <c r="B50" s="3"/>
      <c r="C50" s="4"/>
    </row>
    <row r="51" spans="1:3">
      <c r="A51" s="1"/>
      <c r="B51" s="3"/>
      <c r="C51" s="4"/>
    </row>
    <row r="52" spans="1:3">
      <c r="A52" s="1"/>
      <c r="B52" s="3"/>
      <c r="C52" s="4"/>
    </row>
    <row r="53" spans="1:3">
      <c r="A53" s="1"/>
      <c r="B53" s="3"/>
      <c r="C53" s="4"/>
    </row>
    <row r="54" spans="1:3">
      <c r="A54" s="1"/>
      <c r="B54" s="3"/>
      <c r="C54" s="4"/>
    </row>
    <row r="55" spans="1:3">
      <c r="A55" s="1"/>
      <c r="B55" s="3"/>
      <c r="C55" s="4"/>
    </row>
    <row r="56" spans="1:3">
      <c r="A56" s="1"/>
      <c r="B56" s="3"/>
      <c r="C56" s="4"/>
    </row>
    <row r="57" spans="1:3">
      <c r="A57" s="1"/>
      <c r="B57" s="3"/>
      <c r="C57" s="4"/>
    </row>
    <row r="58" spans="1:3">
      <c r="A58" s="1"/>
      <c r="B58" s="3"/>
      <c r="C58" s="4"/>
    </row>
    <row r="59" spans="1:3">
      <c r="A59" s="1"/>
      <c r="B59" s="3"/>
      <c r="C59" s="4"/>
    </row>
    <row r="60" spans="1:3">
      <c r="A60" s="1"/>
      <c r="B60" s="3"/>
      <c r="C60" s="4"/>
    </row>
    <row r="61" spans="1:3">
      <c r="A61" s="1"/>
      <c r="B61" s="3"/>
      <c r="C61" s="4"/>
    </row>
    <row r="62" spans="1:3">
      <c r="A62" s="1"/>
      <c r="B62" s="3"/>
      <c r="C62" s="4"/>
    </row>
    <row r="63" spans="1:3">
      <c r="A63" s="1"/>
      <c r="B63" s="3"/>
      <c r="C63" s="4"/>
    </row>
    <row r="64" spans="1:3">
      <c r="A64" s="1"/>
      <c r="B64" s="3"/>
      <c r="C64" s="4"/>
    </row>
    <row r="65" spans="1:3">
      <c r="A65" s="1"/>
      <c r="B65" s="3"/>
      <c r="C65" s="4"/>
    </row>
    <row r="66" spans="1:3">
      <c r="A66" s="1"/>
      <c r="B66" s="3"/>
      <c r="C66" s="4"/>
    </row>
    <row r="67" spans="1:3">
      <c r="A67" s="1"/>
      <c r="B67" s="3"/>
      <c r="C67" s="4"/>
    </row>
    <row r="68" spans="1:3">
      <c r="A68" s="1"/>
      <c r="B68" s="3"/>
      <c r="C68" s="4"/>
    </row>
    <row r="69" spans="1:3">
      <c r="A69" s="1"/>
      <c r="B69" s="3"/>
      <c r="C69" s="4"/>
    </row>
    <row r="70" spans="1:3">
      <c r="A70" s="1"/>
      <c r="B70" s="3"/>
      <c r="C70" s="4"/>
    </row>
    <row r="71" spans="1:3">
      <c r="A71" s="1"/>
      <c r="B71" s="3"/>
      <c r="C71" s="4"/>
    </row>
    <row r="72" spans="1:3">
      <c r="A72" s="1"/>
      <c r="B72" s="3"/>
      <c r="C72" s="4"/>
    </row>
    <row r="73" spans="1:3">
      <c r="A73" s="1"/>
      <c r="B73" s="3"/>
      <c r="C73" s="4"/>
    </row>
    <row r="74" spans="1:3">
      <c r="A74" s="1"/>
      <c r="B74" s="3"/>
      <c r="C74" s="4"/>
    </row>
    <row r="75" spans="1:3">
      <c r="A75" s="1"/>
      <c r="B75" s="3"/>
      <c r="C75" s="4"/>
    </row>
    <row r="76" spans="1:3">
      <c r="A76" s="1"/>
      <c r="B76" s="3"/>
      <c r="C76" s="4"/>
    </row>
    <row r="77" spans="1:3">
      <c r="A77" s="1"/>
      <c r="B77" s="3"/>
      <c r="C77" s="4"/>
    </row>
    <row r="78" spans="1:3">
      <c r="A78" s="1"/>
      <c r="B78" s="3"/>
      <c r="C78" s="4"/>
    </row>
    <row r="79" spans="1:3">
      <c r="A79" s="1"/>
      <c r="B79" s="3"/>
      <c r="C79" s="4"/>
    </row>
    <row r="80" spans="1:3">
      <c r="A80" s="1"/>
      <c r="B80" s="3"/>
      <c r="C80" s="4"/>
    </row>
    <row r="81" spans="1:3">
      <c r="A81" s="1"/>
      <c r="B81" s="3"/>
      <c r="C81" s="4"/>
    </row>
    <row r="82" spans="1:3">
      <c r="A82" s="1"/>
      <c r="B82" s="3"/>
      <c r="C82" s="4"/>
    </row>
    <row r="83" spans="1:3">
      <c r="A83" s="1"/>
      <c r="B83" s="3"/>
      <c r="C83" s="4"/>
    </row>
    <row r="84" spans="1:3">
      <c r="A84" s="1"/>
      <c r="B84" s="3"/>
      <c r="C84" s="4"/>
    </row>
    <row r="85" spans="1:3">
      <c r="A85" s="1"/>
      <c r="B85" s="3"/>
      <c r="C85" s="4"/>
    </row>
    <row r="86" spans="1:3">
      <c r="A86" s="1"/>
      <c r="B86" s="3"/>
      <c r="C86" s="4"/>
    </row>
    <row r="87" spans="1:3">
      <c r="A87" s="1"/>
      <c r="B87" s="3"/>
      <c r="C87" s="4"/>
    </row>
    <row r="88" spans="1:3">
      <c r="A88" s="1"/>
      <c r="B88" s="3"/>
      <c r="C88" s="4"/>
    </row>
    <row r="89" spans="1:3">
      <c r="A89" s="1"/>
      <c r="B89" s="3"/>
      <c r="C89" s="4"/>
    </row>
    <row r="90" spans="1:3">
      <c r="A90" s="1"/>
      <c r="B90" s="3"/>
      <c r="C90" s="4"/>
    </row>
    <row r="91" spans="1:3">
      <c r="A91" s="1"/>
      <c r="B91" s="3"/>
      <c r="C91" s="4"/>
    </row>
    <row r="92" spans="1:3">
      <c r="A92" s="1"/>
      <c r="B92" s="3"/>
      <c r="C92" s="4"/>
    </row>
    <row r="93" spans="1:3">
      <c r="A93" s="1"/>
      <c r="B93" s="3"/>
      <c r="C93" s="4"/>
    </row>
    <row r="94" spans="1:3">
      <c r="A94" s="1"/>
      <c r="B94" s="3"/>
      <c r="C94" s="4"/>
    </row>
    <row r="95" spans="1:3">
      <c r="A95" s="1"/>
      <c r="B95" s="3"/>
      <c r="C95" s="4"/>
    </row>
    <row r="96" spans="1:3">
      <c r="A96" s="1"/>
      <c r="B96" s="3"/>
      <c r="C96" s="4"/>
    </row>
    <row r="97" spans="1:3">
      <c r="A97" s="1"/>
      <c r="B97" s="3"/>
      <c r="C97" s="4"/>
    </row>
    <row r="98" spans="1:3">
      <c r="A98" s="1"/>
      <c r="B98" s="3"/>
      <c r="C98" s="4"/>
    </row>
    <row r="99" spans="1:3">
      <c r="A99" s="1"/>
      <c r="B99" s="3"/>
      <c r="C99" s="4"/>
    </row>
    <row r="100" spans="1:3">
      <c r="A100" s="1"/>
      <c r="B100" s="3"/>
      <c r="C100" s="4"/>
    </row>
    <row r="101" spans="1:3">
      <c r="A101" s="1"/>
      <c r="B101" s="3"/>
      <c r="C101" s="4"/>
    </row>
    <row r="102" spans="1:3">
      <c r="A102" s="1"/>
      <c r="B102" s="3"/>
      <c r="C102" s="4"/>
    </row>
    <row r="103" spans="1:3">
      <c r="A103" s="1"/>
      <c r="B103" s="3"/>
      <c r="C103" s="4"/>
    </row>
    <row r="104" spans="1:3">
      <c r="A104" s="1"/>
      <c r="B104" s="3"/>
      <c r="C104" s="4"/>
    </row>
    <row r="105" spans="1:3">
      <c r="A105" s="1"/>
      <c r="B105" s="3"/>
      <c r="C105" s="4"/>
    </row>
    <row r="106" spans="1:3">
      <c r="A106" s="1"/>
      <c r="B106" s="3"/>
      <c r="C106" s="4"/>
    </row>
    <row r="107" spans="1:3">
      <c r="A107" s="1"/>
      <c r="B107" s="3"/>
      <c r="C107" s="4"/>
    </row>
    <row r="108" spans="1:3">
      <c r="A108" s="1"/>
      <c r="B108" s="3"/>
      <c r="C108" s="4"/>
    </row>
    <row r="109" spans="1:3">
      <c r="A109" s="1"/>
      <c r="B109" s="3"/>
      <c r="C109" s="4"/>
    </row>
    <row r="110" spans="1:3">
      <c r="A110" s="1"/>
      <c r="B110" s="3"/>
      <c r="C110" s="4"/>
    </row>
    <row r="111" spans="1:3">
      <c r="A111" s="1"/>
      <c r="B111" s="3"/>
      <c r="C111" s="4"/>
    </row>
    <row r="112" spans="1:3">
      <c r="A112" s="1"/>
      <c r="B112" s="3"/>
      <c r="C112" s="4"/>
    </row>
    <row r="113" spans="1:3">
      <c r="A113" s="1"/>
      <c r="B113" s="3"/>
      <c r="C113" s="4"/>
    </row>
    <row r="114" spans="1:3">
      <c r="A114" s="1"/>
      <c r="B114" s="3"/>
      <c r="C114" s="4"/>
    </row>
    <row r="115" spans="1:3">
      <c r="A115" s="1"/>
      <c r="B115" s="3"/>
      <c r="C115" s="4"/>
    </row>
    <row r="116" spans="1:3">
      <c r="A116" s="1"/>
      <c r="B116" s="3"/>
      <c r="C116" s="4"/>
    </row>
    <row r="117" spans="1:3">
      <c r="A117" s="1"/>
      <c r="B117" s="3"/>
      <c r="C117" s="4"/>
    </row>
    <row r="118" spans="1:3">
      <c r="A118" s="1"/>
      <c r="B118" s="3"/>
      <c r="C118" s="4"/>
    </row>
    <row r="119" spans="1:3">
      <c r="A119" s="1"/>
      <c r="B119" s="3"/>
      <c r="C119" s="4"/>
    </row>
    <row r="120" spans="1:3">
      <c r="A120" s="1"/>
      <c r="B120" s="3"/>
      <c r="C120" s="4"/>
    </row>
    <row r="121" spans="1:3">
      <c r="A121" s="1"/>
      <c r="B121" s="3"/>
      <c r="C121" s="4"/>
    </row>
    <row r="122" spans="1:3">
      <c r="A122" s="1"/>
      <c r="B122" s="3"/>
      <c r="C122" s="4"/>
    </row>
    <row r="123" spans="1:3">
      <c r="A123" s="1"/>
      <c r="B123" s="3"/>
      <c r="C123" s="4"/>
    </row>
    <row r="124" spans="1:3">
      <c r="A124" s="1"/>
      <c r="B124" s="3"/>
      <c r="C124" s="4"/>
    </row>
    <row r="125" spans="1:3">
      <c r="A125" s="1"/>
      <c r="B125" s="3"/>
      <c r="C125" s="4"/>
    </row>
    <row r="126" spans="1:3">
      <c r="A126" s="1"/>
      <c r="B126" s="3"/>
      <c r="C126" s="4"/>
    </row>
    <row r="127" spans="1:3">
      <c r="A127" s="1"/>
      <c r="B127" s="3"/>
      <c r="C127" s="4"/>
    </row>
    <row r="128" spans="1:3">
      <c r="A128" s="1"/>
      <c r="B128" s="3"/>
      <c r="C128" s="4"/>
    </row>
    <row r="129" spans="1:3">
      <c r="A129" s="1"/>
      <c r="B129" s="3"/>
      <c r="C129" s="4"/>
    </row>
    <row r="130" spans="1:3">
      <c r="A130" s="1"/>
      <c r="B130" s="3"/>
      <c r="C130" s="4"/>
    </row>
    <row r="131" spans="1:3">
      <c r="A131" s="1"/>
      <c r="B131" s="3"/>
      <c r="C131" s="4"/>
    </row>
    <row r="132" spans="1:3">
      <c r="A132" s="1"/>
      <c r="B132" s="3"/>
      <c r="C132" s="4"/>
    </row>
    <row r="133" spans="1:3">
      <c r="A133" s="1"/>
      <c r="B133" s="3"/>
      <c r="C133" s="4"/>
    </row>
    <row r="134" spans="1:3">
      <c r="A134" s="1"/>
      <c r="B134" s="3"/>
      <c r="C134" s="4"/>
    </row>
    <row r="135" spans="1:3">
      <c r="A135" s="1"/>
      <c r="B135" s="3"/>
      <c r="C135" s="4"/>
    </row>
    <row r="136" spans="1:3">
      <c r="A136" s="1"/>
      <c r="B136" s="3"/>
      <c r="C136" s="4"/>
    </row>
    <row r="137" spans="1:3">
      <c r="A137" s="1"/>
      <c r="B137" s="3"/>
      <c r="C137" s="4"/>
    </row>
    <row r="138" spans="1:3">
      <c r="A138" s="1"/>
      <c r="B138" s="3"/>
      <c r="C138" s="4"/>
    </row>
    <row r="139" spans="1:3">
      <c r="A139" s="1"/>
      <c r="B139" s="3"/>
      <c r="C139" s="4"/>
    </row>
    <row r="140" spans="1:3">
      <c r="A140" s="1"/>
      <c r="B140" s="3"/>
      <c r="C140" s="4"/>
    </row>
    <row r="141" spans="1:3">
      <c r="A141" s="1"/>
      <c r="B141" s="3"/>
      <c r="C141" s="4"/>
    </row>
    <row r="142" spans="1:3">
      <c r="A142" s="1"/>
      <c r="B142" s="3"/>
      <c r="C142" s="4"/>
    </row>
    <row r="143" spans="1:3">
      <c r="A143" s="1"/>
      <c r="B143" s="3"/>
      <c r="C143" s="4"/>
    </row>
    <row r="144" spans="1:3">
      <c r="A144" s="1"/>
      <c r="B144" s="3"/>
      <c r="C144" s="4"/>
    </row>
    <row r="145" spans="1:3">
      <c r="A145" s="1"/>
      <c r="B145" s="3"/>
      <c r="C145" s="4"/>
    </row>
    <row r="146" spans="1:3">
      <c r="A146" s="1"/>
      <c r="B146" s="3"/>
      <c r="C146" s="4"/>
    </row>
    <row r="147" spans="1:3">
      <c r="A147" s="1"/>
      <c r="B147" s="3"/>
      <c r="C147" s="4"/>
    </row>
    <row r="148" spans="1:3">
      <c r="A148" s="1"/>
      <c r="B148" s="3"/>
      <c r="C148" s="4"/>
    </row>
    <row r="149" spans="1:3">
      <c r="A149" s="1"/>
      <c r="B149" s="3"/>
      <c r="C149" s="4"/>
    </row>
    <row r="150" spans="1:3">
      <c r="A150" s="1"/>
      <c r="B150" s="3"/>
      <c r="C150" s="4"/>
    </row>
    <row r="151" spans="1:3">
      <c r="A151" s="1"/>
      <c r="B151" s="3"/>
      <c r="C151" s="4"/>
    </row>
    <row r="152" spans="1:3">
      <c r="A152" s="1"/>
      <c r="B152" s="3"/>
      <c r="C152" s="4"/>
    </row>
    <row r="153" spans="1:3">
      <c r="A153" s="1"/>
      <c r="B153" s="3"/>
      <c r="C153" s="4"/>
    </row>
    <row r="154" spans="1:3">
      <c r="A154" s="1"/>
      <c r="B154" s="3"/>
      <c r="C154" s="4"/>
    </row>
    <row r="155" spans="1:3">
      <c r="A155" s="1"/>
      <c r="B155" s="3"/>
      <c r="C155" s="4"/>
    </row>
    <row r="156" spans="1:3">
      <c r="A156" s="1"/>
      <c r="B156" s="3"/>
      <c r="C156" s="4"/>
    </row>
    <row r="157" spans="1:3">
      <c r="A157" s="1"/>
      <c r="B157" s="3"/>
      <c r="C157" s="4"/>
    </row>
    <row r="158" spans="1:3">
      <c r="A158" s="1"/>
      <c r="B158" s="3"/>
      <c r="C158" s="4"/>
    </row>
    <row r="159" spans="1:3">
      <c r="A159" s="1"/>
      <c r="B159" s="3"/>
      <c r="C159" s="4"/>
    </row>
    <row r="160" spans="1:3">
      <c r="A160" s="1"/>
      <c r="B160" s="3"/>
      <c r="C160" s="4"/>
    </row>
    <row r="161" spans="1:3">
      <c r="A161" s="1"/>
      <c r="B161" s="3"/>
      <c r="C161" s="4"/>
    </row>
    <row r="162" spans="1:3">
      <c r="A162" s="1"/>
      <c r="B162" s="3"/>
      <c r="C162" s="4"/>
    </row>
    <row r="163" spans="1:3">
      <c r="A163" s="1"/>
      <c r="B163" s="3"/>
      <c r="C163" s="4"/>
    </row>
  </sheetData>
  <mergeCells count="1">
    <mergeCell ref="A22:B22"/>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dimension ref="C9:D19"/>
  <sheetViews>
    <sheetView topLeftCell="A6" workbookViewId="0">
      <selection activeCell="D17" sqref="D17"/>
    </sheetView>
  </sheetViews>
  <sheetFormatPr defaultRowHeight="15"/>
  <cols>
    <col min="3" max="3" width="22.42578125" bestFit="1" customWidth="1"/>
    <col min="4" max="4" width="15.42578125" customWidth="1"/>
  </cols>
  <sheetData>
    <row r="9" spans="3:4" ht="15.75" thickBot="1"/>
    <row r="10" spans="3:4" ht="15.75" thickBot="1">
      <c r="C10" s="19" t="s">
        <v>20</v>
      </c>
      <c r="D10" s="20">
        <v>2550</v>
      </c>
    </row>
    <row r="11" spans="3:4" ht="15.75" thickBot="1">
      <c r="C11" s="19" t="s">
        <v>21</v>
      </c>
      <c r="D11" s="20">
        <v>1900</v>
      </c>
    </row>
    <row r="12" spans="3:4" ht="15.75" thickBot="1">
      <c r="C12" s="19" t="s">
        <v>22</v>
      </c>
      <c r="D12" s="20">
        <v>500</v>
      </c>
    </row>
    <row r="13" spans="3:4" ht="15.75" thickBot="1">
      <c r="C13" s="19" t="s">
        <v>23</v>
      </c>
      <c r="D13" s="20">
        <v>50</v>
      </c>
    </row>
    <row r="14" spans="3:4" ht="15.75" thickBot="1">
      <c r="C14" s="47" t="s">
        <v>38</v>
      </c>
      <c r="D14">
        <f>D10+D11+D12+D13</f>
        <v>5000</v>
      </c>
    </row>
    <row r="15" spans="3:4" ht="15.75" thickBot="1">
      <c r="C15" s="18" t="s">
        <v>28</v>
      </c>
      <c r="D15" s="21">
        <f>(D10+D11)/(D10+D11+D12+D13)</f>
        <v>0.89</v>
      </c>
    </row>
    <row r="16" spans="3:4" ht="15.75" thickBot="1">
      <c r="C16" s="18" t="s">
        <v>24</v>
      </c>
      <c r="D16" s="21">
        <f>D10/(D10+D13)</f>
        <v>0.98076923076923073</v>
      </c>
    </row>
    <row r="17" spans="3:4" ht="15.75" thickBot="1">
      <c r="C17" s="18" t="s">
        <v>25</v>
      </c>
      <c r="D17" s="21">
        <f>D11/(D11+D12)</f>
        <v>0.79166666666666663</v>
      </c>
    </row>
    <row r="18" spans="3:4" ht="15.75" thickBot="1">
      <c r="C18" s="18" t="s">
        <v>26</v>
      </c>
      <c r="D18" s="21">
        <f>D11/(D11+D13)</f>
        <v>0.97435897435897434</v>
      </c>
    </row>
    <row r="19" spans="3:4" ht="15.75" thickBot="1">
      <c r="C19" s="18" t="s">
        <v>27</v>
      </c>
      <c r="D19" s="21">
        <f>D10/(D10+D12)</f>
        <v>0.83606557377049184</v>
      </c>
    </row>
  </sheetData>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dimension ref="A1:J99"/>
  <sheetViews>
    <sheetView tabSelected="1" workbookViewId="0">
      <selection activeCell="G32" sqref="G32"/>
    </sheetView>
  </sheetViews>
  <sheetFormatPr defaultRowHeight="15"/>
  <cols>
    <col min="1" max="1" width="11.42578125" bestFit="1" customWidth="1"/>
    <col min="2" max="2" width="15.140625" style="25" bestFit="1" customWidth="1"/>
    <col min="3" max="3" width="15.28515625" style="25" bestFit="1" customWidth="1"/>
    <col min="6" max="6" width="17.85546875" customWidth="1"/>
    <col min="7" max="7" width="16.140625" customWidth="1"/>
    <col min="8" max="8" width="4.28515625" customWidth="1"/>
    <col min="9" max="9" width="11.42578125" customWidth="1"/>
    <col min="10" max="10" width="11.28515625" bestFit="1" customWidth="1"/>
  </cols>
  <sheetData>
    <row r="1" spans="1:3" ht="18.75">
      <c r="A1" s="23" t="s">
        <v>31</v>
      </c>
      <c r="B1" s="24" t="s">
        <v>29</v>
      </c>
      <c r="C1" s="24" t="s">
        <v>30</v>
      </c>
    </row>
    <row r="2" spans="1:3">
      <c r="A2" s="22">
        <v>100001</v>
      </c>
      <c r="B2" s="25" t="s">
        <v>32</v>
      </c>
      <c r="C2" s="25" t="s">
        <v>33</v>
      </c>
    </row>
    <row r="3" spans="1:3">
      <c r="A3" s="22">
        <v>100002</v>
      </c>
      <c r="B3" s="25" t="s">
        <v>32</v>
      </c>
      <c r="C3" s="25" t="s">
        <v>32</v>
      </c>
    </row>
    <row r="4" spans="1:3">
      <c r="A4" s="22">
        <v>100003</v>
      </c>
      <c r="B4" s="25" t="s">
        <v>33</v>
      </c>
      <c r="C4" s="25" t="s">
        <v>33</v>
      </c>
    </row>
    <row r="5" spans="1:3">
      <c r="A5" s="22">
        <v>100004</v>
      </c>
      <c r="B5" s="25" t="s">
        <v>33</v>
      </c>
      <c r="C5" s="25" t="s">
        <v>33</v>
      </c>
    </row>
    <row r="6" spans="1:3">
      <c r="A6" s="22">
        <v>100005</v>
      </c>
      <c r="B6" s="25" t="s">
        <v>32</v>
      </c>
      <c r="C6" s="25" t="s">
        <v>33</v>
      </c>
    </row>
    <row r="7" spans="1:3">
      <c r="A7" s="22">
        <v>100006</v>
      </c>
      <c r="B7" s="25" t="s">
        <v>33</v>
      </c>
      <c r="C7" s="25" t="s">
        <v>32</v>
      </c>
    </row>
    <row r="8" spans="1:3">
      <c r="A8" s="22">
        <v>100007</v>
      </c>
      <c r="B8" s="25" t="s">
        <v>33</v>
      </c>
      <c r="C8" s="25" t="s">
        <v>33</v>
      </c>
    </row>
    <row r="9" spans="1:3">
      <c r="A9" s="22">
        <v>100008</v>
      </c>
      <c r="B9" s="25" t="s">
        <v>33</v>
      </c>
      <c r="C9" s="25" t="s">
        <v>33</v>
      </c>
    </row>
    <row r="10" spans="1:3">
      <c r="A10" s="22">
        <v>100009</v>
      </c>
      <c r="B10" s="25" t="s">
        <v>32</v>
      </c>
      <c r="C10" s="25" t="s">
        <v>32</v>
      </c>
    </row>
    <row r="11" spans="1:3">
      <c r="A11" s="22">
        <v>100010</v>
      </c>
      <c r="B11" s="25" t="s">
        <v>32</v>
      </c>
      <c r="C11" s="25" t="s">
        <v>32</v>
      </c>
    </row>
    <row r="12" spans="1:3">
      <c r="A12" s="22">
        <v>100011</v>
      </c>
      <c r="B12" s="25" t="s">
        <v>33</v>
      </c>
      <c r="C12" s="25" t="s">
        <v>33</v>
      </c>
    </row>
    <row r="13" spans="1:3">
      <c r="A13" s="22">
        <v>100012</v>
      </c>
      <c r="B13" s="25" t="s">
        <v>33</v>
      </c>
      <c r="C13" s="25" t="s">
        <v>33</v>
      </c>
    </row>
    <row r="14" spans="1:3">
      <c r="A14" s="22">
        <v>100013</v>
      </c>
      <c r="B14" s="25" t="s">
        <v>33</v>
      </c>
      <c r="C14" s="25" t="s">
        <v>33</v>
      </c>
    </row>
    <row r="15" spans="1:3">
      <c r="A15" s="22">
        <v>100014</v>
      </c>
      <c r="B15" s="25" t="s">
        <v>33</v>
      </c>
      <c r="C15" s="25" t="s">
        <v>32</v>
      </c>
    </row>
    <row r="16" spans="1:3">
      <c r="A16" s="22">
        <v>100015</v>
      </c>
      <c r="B16" s="25" t="s">
        <v>33</v>
      </c>
      <c r="C16" s="25" t="s">
        <v>33</v>
      </c>
    </row>
    <row r="17" spans="1:10">
      <c r="A17" s="22">
        <v>100016</v>
      </c>
      <c r="B17" s="25" t="s">
        <v>33</v>
      </c>
      <c r="C17" s="25" t="s">
        <v>33</v>
      </c>
    </row>
    <row r="18" spans="1:10">
      <c r="A18" s="22">
        <v>100017</v>
      </c>
      <c r="B18" s="25" t="s">
        <v>33</v>
      </c>
      <c r="C18" s="25" t="s">
        <v>33</v>
      </c>
    </row>
    <row r="19" spans="1:10">
      <c r="A19" s="22">
        <v>100018</v>
      </c>
      <c r="B19" s="25" t="s">
        <v>33</v>
      </c>
      <c r="C19" s="25" t="s">
        <v>33</v>
      </c>
    </row>
    <row r="20" spans="1:10">
      <c r="A20" s="22">
        <v>100019</v>
      </c>
      <c r="B20" s="25" t="s">
        <v>32</v>
      </c>
      <c r="C20" s="25" t="s">
        <v>32</v>
      </c>
      <c r="F20" s="48" t="s">
        <v>42</v>
      </c>
      <c r="G20" s="48" t="s">
        <v>39</v>
      </c>
    </row>
    <row r="21" spans="1:10">
      <c r="A21" s="22">
        <v>100020</v>
      </c>
      <c r="B21" s="25" t="s">
        <v>33</v>
      </c>
      <c r="C21" s="25" t="s">
        <v>33</v>
      </c>
      <c r="F21" s="48" t="s">
        <v>41</v>
      </c>
      <c r="G21" t="s">
        <v>33</v>
      </c>
      <c r="H21" t="s">
        <v>32</v>
      </c>
      <c r="I21" t="s">
        <v>40</v>
      </c>
    </row>
    <row r="22" spans="1:10">
      <c r="A22" s="22">
        <v>100021</v>
      </c>
      <c r="B22" s="25" t="s">
        <v>33</v>
      </c>
      <c r="C22" s="25" t="s">
        <v>33</v>
      </c>
      <c r="F22" s="40" t="s">
        <v>33</v>
      </c>
      <c r="G22" s="41">
        <v>49</v>
      </c>
      <c r="H22" s="41">
        <v>5</v>
      </c>
      <c r="I22" s="41">
        <v>54</v>
      </c>
    </row>
    <row r="23" spans="1:10">
      <c r="A23" s="22">
        <v>100022</v>
      </c>
      <c r="B23" s="25" t="s">
        <v>32</v>
      </c>
      <c r="C23" s="25" t="s">
        <v>32</v>
      </c>
      <c r="F23" s="40" t="s">
        <v>32</v>
      </c>
      <c r="G23" s="41">
        <v>4</v>
      </c>
      <c r="H23" s="41">
        <v>40</v>
      </c>
      <c r="I23" s="41">
        <v>44</v>
      </c>
    </row>
    <row r="24" spans="1:10">
      <c r="A24" s="22">
        <v>100023</v>
      </c>
      <c r="B24" s="25" t="s">
        <v>32</v>
      </c>
      <c r="C24" s="25" t="s">
        <v>32</v>
      </c>
      <c r="F24" s="40" t="s">
        <v>40</v>
      </c>
      <c r="G24" s="41">
        <v>53</v>
      </c>
      <c r="H24" s="41">
        <v>45</v>
      </c>
      <c r="I24" s="41">
        <v>98</v>
      </c>
    </row>
    <row r="25" spans="1:10">
      <c r="A25" s="22">
        <v>100025</v>
      </c>
      <c r="B25" s="25" t="s">
        <v>32</v>
      </c>
      <c r="C25" s="25" t="s">
        <v>32</v>
      </c>
      <c r="I25" s="41"/>
      <c r="J25" s="41"/>
    </row>
    <row r="26" spans="1:10">
      <c r="A26" s="22">
        <v>100026</v>
      </c>
      <c r="B26" s="25" t="s">
        <v>32</v>
      </c>
      <c r="C26" s="25" t="s">
        <v>32</v>
      </c>
      <c r="F26" s="40" t="s">
        <v>44</v>
      </c>
      <c r="G26">
        <f>(49+40)/98</f>
        <v>0.90816326530612246</v>
      </c>
    </row>
    <row r="27" spans="1:10">
      <c r="A27" s="22">
        <v>100027</v>
      </c>
      <c r="B27" s="25" t="s">
        <v>33</v>
      </c>
      <c r="C27" s="25" t="s">
        <v>33</v>
      </c>
      <c r="F27" s="40" t="s">
        <v>45</v>
      </c>
      <c r="G27">
        <f>(44/98)*(45/98)+(54/98)*(53/98)</f>
        <v>0.50416493127863393</v>
      </c>
    </row>
    <row r="28" spans="1:10">
      <c r="A28" s="22">
        <v>100028</v>
      </c>
      <c r="B28" s="25" t="s">
        <v>33</v>
      </c>
      <c r="C28" s="25" t="s">
        <v>33</v>
      </c>
    </row>
    <row r="29" spans="1:10">
      <c r="A29" s="22">
        <v>100029</v>
      </c>
      <c r="B29" s="25" t="s">
        <v>32</v>
      </c>
      <c r="C29" s="25" t="s">
        <v>32</v>
      </c>
      <c r="F29" s="40" t="s">
        <v>43</v>
      </c>
      <c r="G29">
        <f>(G26-G27)/(1-G27)</f>
        <v>0.81478370432591352</v>
      </c>
    </row>
    <row r="30" spans="1:10">
      <c r="A30" s="22">
        <v>100030</v>
      </c>
      <c r="B30" s="25" t="s">
        <v>33</v>
      </c>
      <c r="C30" s="25" t="s">
        <v>33</v>
      </c>
    </row>
    <row r="31" spans="1:10">
      <c r="A31" s="22">
        <v>100031</v>
      </c>
      <c r="B31" s="25" t="s">
        <v>33</v>
      </c>
      <c r="C31" s="25" t="s">
        <v>33</v>
      </c>
    </row>
    <row r="32" spans="1:10">
      <c r="A32" s="22">
        <v>100032</v>
      </c>
      <c r="B32" s="25" t="s">
        <v>32</v>
      </c>
      <c r="C32" s="25" t="s">
        <v>33</v>
      </c>
    </row>
    <row r="33" spans="1:3">
      <c r="A33" s="22">
        <v>100033</v>
      </c>
      <c r="B33" s="25" t="s">
        <v>32</v>
      </c>
      <c r="C33" s="25" t="s">
        <v>32</v>
      </c>
    </row>
    <row r="34" spans="1:3">
      <c r="A34" s="22">
        <v>100034</v>
      </c>
      <c r="B34" s="25" t="s">
        <v>32</v>
      </c>
      <c r="C34" s="25" t="s">
        <v>32</v>
      </c>
    </row>
    <row r="35" spans="1:3">
      <c r="A35" s="22">
        <v>100035</v>
      </c>
      <c r="B35" s="25" t="s">
        <v>33</v>
      </c>
      <c r="C35" s="25" t="s">
        <v>33</v>
      </c>
    </row>
    <row r="36" spans="1:3">
      <c r="A36" s="22">
        <v>100036</v>
      </c>
      <c r="B36" s="25" t="s">
        <v>33</v>
      </c>
      <c r="C36" s="25" t="s">
        <v>33</v>
      </c>
    </row>
    <row r="37" spans="1:3">
      <c r="A37" s="22">
        <v>100037</v>
      </c>
      <c r="B37" s="25" t="s">
        <v>33</v>
      </c>
      <c r="C37" s="25" t="s">
        <v>33</v>
      </c>
    </row>
    <row r="38" spans="1:3">
      <c r="A38" s="22">
        <v>100039</v>
      </c>
      <c r="B38" s="25" t="s">
        <v>33</v>
      </c>
      <c r="C38" s="25" t="s">
        <v>33</v>
      </c>
    </row>
    <row r="39" spans="1:3">
      <c r="A39" s="22">
        <v>100040</v>
      </c>
      <c r="B39" s="25" t="s">
        <v>33</v>
      </c>
      <c r="C39" s="25" t="s">
        <v>33</v>
      </c>
    </row>
    <row r="40" spans="1:3">
      <c r="A40" s="22">
        <v>100041</v>
      </c>
      <c r="B40" s="25" t="s">
        <v>33</v>
      </c>
      <c r="C40" s="25" t="s">
        <v>33</v>
      </c>
    </row>
    <row r="41" spans="1:3">
      <c r="A41" s="22">
        <v>100042</v>
      </c>
      <c r="B41" s="25" t="s">
        <v>33</v>
      </c>
      <c r="C41" s="25" t="s">
        <v>33</v>
      </c>
    </row>
    <row r="42" spans="1:3">
      <c r="A42" s="22">
        <v>100043</v>
      </c>
      <c r="B42" s="25" t="s">
        <v>33</v>
      </c>
      <c r="C42" s="25" t="s">
        <v>33</v>
      </c>
    </row>
    <row r="43" spans="1:3">
      <c r="A43" s="22">
        <v>100044</v>
      </c>
      <c r="B43" s="25" t="s">
        <v>33</v>
      </c>
      <c r="C43" s="25" t="s">
        <v>33</v>
      </c>
    </row>
    <row r="44" spans="1:3">
      <c r="A44" s="22">
        <v>100045</v>
      </c>
      <c r="B44" s="25" t="s">
        <v>33</v>
      </c>
      <c r="C44" s="25" t="s">
        <v>33</v>
      </c>
    </row>
    <row r="45" spans="1:3">
      <c r="A45" s="22">
        <v>100046</v>
      </c>
      <c r="B45" s="25" t="s">
        <v>32</v>
      </c>
      <c r="C45" s="25" t="s">
        <v>32</v>
      </c>
    </row>
    <row r="46" spans="1:3">
      <c r="A46" s="22">
        <v>100047</v>
      </c>
      <c r="B46" s="25" t="s">
        <v>32</v>
      </c>
      <c r="C46" s="25" t="s">
        <v>32</v>
      </c>
    </row>
    <row r="47" spans="1:3">
      <c r="A47" s="22">
        <v>100048</v>
      </c>
      <c r="B47" s="25" t="s">
        <v>32</v>
      </c>
      <c r="C47" s="25" t="s">
        <v>32</v>
      </c>
    </row>
    <row r="48" spans="1:3">
      <c r="A48" s="22">
        <v>100049</v>
      </c>
      <c r="B48" s="25" t="s">
        <v>32</v>
      </c>
      <c r="C48" s="25" t="s">
        <v>32</v>
      </c>
    </row>
    <row r="49" spans="1:3">
      <c r="A49" s="22">
        <v>100050</v>
      </c>
      <c r="B49" s="25" t="s">
        <v>32</v>
      </c>
      <c r="C49" s="25" t="s">
        <v>32</v>
      </c>
    </row>
    <row r="50" spans="1:3">
      <c r="A50" s="22">
        <v>100051</v>
      </c>
      <c r="B50" s="25" t="s">
        <v>32</v>
      </c>
      <c r="C50" s="25" t="s">
        <v>32</v>
      </c>
    </row>
    <row r="51" spans="1:3">
      <c r="A51" s="22">
        <v>100052</v>
      </c>
      <c r="B51" s="25" t="s">
        <v>33</v>
      </c>
      <c r="C51" s="25" t="s">
        <v>33</v>
      </c>
    </row>
    <row r="52" spans="1:3">
      <c r="A52" s="22">
        <v>100053</v>
      </c>
      <c r="B52" s="25" t="s">
        <v>32</v>
      </c>
      <c r="C52" s="25" t="s">
        <v>32</v>
      </c>
    </row>
    <row r="53" spans="1:3">
      <c r="A53" s="22">
        <v>100054</v>
      </c>
      <c r="B53" s="25" t="s">
        <v>32</v>
      </c>
      <c r="C53" s="25" t="s">
        <v>32</v>
      </c>
    </row>
    <row r="54" spans="1:3">
      <c r="A54" s="22">
        <v>100055</v>
      </c>
      <c r="B54" s="25" t="s">
        <v>33</v>
      </c>
      <c r="C54" s="25" t="s">
        <v>33</v>
      </c>
    </row>
    <row r="55" spans="1:3">
      <c r="A55" s="22">
        <v>100056</v>
      </c>
      <c r="B55" s="25" t="s">
        <v>33</v>
      </c>
      <c r="C55" s="25" t="s">
        <v>33</v>
      </c>
    </row>
    <row r="56" spans="1:3">
      <c r="A56" s="22">
        <v>100057</v>
      </c>
      <c r="B56" s="25" t="s">
        <v>32</v>
      </c>
      <c r="C56" s="25" t="s">
        <v>33</v>
      </c>
    </row>
    <row r="57" spans="1:3">
      <c r="A57" s="22">
        <v>100058</v>
      </c>
      <c r="B57" s="25" t="s">
        <v>32</v>
      </c>
      <c r="C57" s="25" t="s">
        <v>32</v>
      </c>
    </row>
    <row r="58" spans="1:3">
      <c r="A58" s="22">
        <v>100059</v>
      </c>
      <c r="B58" s="25" t="s">
        <v>32</v>
      </c>
      <c r="C58" s="25" t="s">
        <v>32</v>
      </c>
    </row>
    <row r="59" spans="1:3">
      <c r="A59" s="22">
        <v>100060</v>
      </c>
      <c r="B59" s="25" t="s">
        <v>32</v>
      </c>
      <c r="C59" s="25" t="s">
        <v>32</v>
      </c>
    </row>
    <row r="60" spans="1:3">
      <c r="A60" s="22">
        <v>100061</v>
      </c>
      <c r="B60" s="25" t="s">
        <v>33</v>
      </c>
      <c r="C60" s="25" t="s">
        <v>33</v>
      </c>
    </row>
    <row r="61" spans="1:3">
      <c r="A61" s="22">
        <v>100062</v>
      </c>
      <c r="B61" s="25" t="s">
        <v>33</v>
      </c>
      <c r="C61" s="25" t="s">
        <v>33</v>
      </c>
    </row>
    <row r="62" spans="1:3">
      <c r="A62" s="22">
        <v>100063</v>
      </c>
      <c r="B62" s="25" t="s">
        <v>33</v>
      </c>
      <c r="C62" s="25" t="s">
        <v>33</v>
      </c>
    </row>
    <row r="63" spans="1:3">
      <c r="A63" s="22">
        <v>100064</v>
      </c>
      <c r="B63" s="25" t="s">
        <v>33</v>
      </c>
      <c r="C63" s="25" t="s">
        <v>33</v>
      </c>
    </row>
    <row r="64" spans="1:3">
      <c r="A64" s="22">
        <v>100065</v>
      </c>
      <c r="B64" s="25" t="s">
        <v>32</v>
      </c>
      <c r="C64" s="25" t="s">
        <v>32</v>
      </c>
    </row>
    <row r="65" spans="1:3">
      <c r="A65" s="22">
        <v>100066</v>
      </c>
      <c r="B65" s="25" t="s">
        <v>33</v>
      </c>
      <c r="C65" s="25" t="s">
        <v>32</v>
      </c>
    </row>
    <row r="66" spans="1:3">
      <c r="A66" s="22">
        <v>100067</v>
      </c>
      <c r="B66" s="25" t="s">
        <v>33</v>
      </c>
      <c r="C66" s="25" t="s">
        <v>33</v>
      </c>
    </row>
    <row r="67" spans="1:3">
      <c r="A67" s="22">
        <v>100068</v>
      </c>
      <c r="B67" s="25" t="s">
        <v>33</v>
      </c>
      <c r="C67" s="25" t="s">
        <v>33</v>
      </c>
    </row>
    <row r="68" spans="1:3">
      <c r="A68" s="22">
        <v>100069</v>
      </c>
      <c r="B68" s="25" t="s">
        <v>32</v>
      </c>
      <c r="C68" s="25" t="s">
        <v>32</v>
      </c>
    </row>
    <row r="69" spans="1:3">
      <c r="A69" s="22">
        <v>100070</v>
      </c>
      <c r="B69" s="25" t="s">
        <v>32</v>
      </c>
      <c r="C69" s="25" t="s">
        <v>32</v>
      </c>
    </row>
    <row r="70" spans="1:3">
      <c r="A70" s="22">
        <v>100071</v>
      </c>
      <c r="B70" s="25" t="s">
        <v>33</v>
      </c>
      <c r="C70" s="25" t="s">
        <v>33</v>
      </c>
    </row>
    <row r="71" spans="1:3">
      <c r="A71" s="22">
        <v>100072</v>
      </c>
      <c r="B71" s="25" t="s">
        <v>33</v>
      </c>
      <c r="C71" s="25" t="s">
        <v>33</v>
      </c>
    </row>
    <row r="72" spans="1:3">
      <c r="A72" s="22">
        <v>100073</v>
      </c>
      <c r="B72" s="25" t="s">
        <v>33</v>
      </c>
      <c r="C72" s="25" t="s">
        <v>33</v>
      </c>
    </row>
    <row r="73" spans="1:3">
      <c r="A73" s="22">
        <v>100074</v>
      </c>
      <c r="B73" s="25" t="s">
        <v>32</v>
      </c>
      <c r="C73" s="25" t="s">
        <v>32</v>
      </c>
    </row>
    <row r="74" spans="1:3">
      <c r="A74" s="22">
        <v>100075</v>
      </c>
      <c r="B74" s="25" t="s">
        <v>32</v>
      </c>
      <c r="C74" s="25" t="s">
        <v>32</v>
      </c>
    </row>
    <row r="75" spans="1:3">
      <c r="A75" s="22">
        <v>100076</v>
      </c>
      <c r="B75" s="25" t="s">
        <v>32</v>
      </c>
      <c r="C75" s="25" t="s">
        <v>32</v>
      </c>
    </row>
    <row r="76" spans="1:3">
      <c r="A76" s="22">
        <v>100077</v>
      </c>
      <c r="B76" s="25" t="s">
        <v>32</v>
      </c>
      <c r="C76" s="25" t="s">
        <v>32</v>
      </c>
    </row>
    <row r="77" spans="1:3">
      <c r="A77" s="22">
        <v>100078</v>
      </c>
      <c r="B77" s="25" t="s">
        <v>33</v>
      </c>
      <c r="C77" s="25" t="s">
        <v>33</v>
      </c>
    </row>
    <row r="78" spans="1:3">
      <c r="A78" s="22">
        <v>100079</v>
      </c>
      <c r="B78" s="25" t="s">
        <v>32</v>
      </c>
      <c r="C78" s="25" t="s">
        <v>32</v>
      </c>
    </row>
    <row r="79" spans="1:3">
      <c r="A79" s="22">
        <v>100080</v>
      </c>
      <c r="B79" s="25" t="s">
        <v>32</v>
      </c>
      <c r="C79" s="25" t="s">
        <v>32</v>
      </c>
    </row>
    <row r="80" spans="1:3">
      <c r="A80" s="22">
        <v>100081</v>
      </c>
      <c r="B80" s="25" t="s">
        <v>33</v>
      </c>
      <c r="C80" s="25" t="s">
        <v>33</v>
      </c>
    </row>
    <row r="81" spans="1:3">
      <c r="A81" s="22">
        <v>100082</v>
      </c>
      <c r="B81" s="25" t="s">
        <v>32</v>
      </c>
      <c r="C81" s="25" t="s">
        <v>32</v>
      </c>
    </row>
    <row r="82" spans="1:3">
      <c r="A82" s="22">
        <v>100083</v>
      </c>
      <c r="B82" s="25" t="s">
        <v>32</v>
      </c>
      <c r="C82" s="25" t="s">
        <v>32</v>
      </c>
    </row>
    <row r="83" spans="1:3">
      <c r="A83" s="22">
        <v>100084</v>
      </c>
      <c r="B83" s="25" t="s">
        <v>33</v>
      </c>
      <c r="C83" s="25" t="s">
        <v>33</v>
      </c>
    </row>
    <row r="84" spans="1:3">
      <c r="A84" s="22">
        <v>100085</v>
      </c>
      <c r="B84" s="25" t="s">
        <v>32</v>
      </c>
      <c r="C84" s="25" t="s">
        <v>32</v>
      </c>
    </row>
    <row r="85" spans="1:3">
      <c r="A85" s="22">
        <v>100086</v>
      </c>
      <c r="B85" s="25" t="s">
        <v>33</v>
      </c>
      <c r="C85" s="25" t="s">
        <v>33</v>
      </c>
    </row>
    <row r="86" spans="1:3">
      <c r="A86" s="22">
        <v>100087</v>
      </c>
      <c r="B86" s="25" t="s">
        <v>32</v>
      </c>
      <c r="C86" s="25" t="s">
        <v>32</v>
      </c>
    </row>
    <row r="87" spans="1:3">
      <c r="A87" s="22">
        <v>100088</v>
      </c>
      <c r="B87" s="25" t="s">
        <v>33</v>
      </c>
      <c r="C87" s="25" t="s">
        <v>33</v>
      </c>
    </row>
    <row r="88" spans="1:3">
      <c r="A88" s="22">
        <v>100089</v>
      </c>
      <c r="B88" s="25" t="s">
        <v>32</v>
      </c>
      <c r="C88" s="25" t="s">
        <v>32</v>
      </c>
    </row>
    <row r="89" spans="1:3">
      <c r="A89" s="22">
        <v>100090</v>
      </c>
      <c r="B89" s="25" t="s">
        <v>33</v>
      </c>
      <c r="C89" s="25" t="s">
        <v>33</v>
      </c>
    </row>
    <row r="90" spans="1:3">
      <c r="A90" s="22">
        <v>100091</v>
      </c>
      <c r="B90" s="25" t="s">
        <v>32</v>
      </c>
      <c r="C90" s="25" t="s">
        <v>32</v>
      </c>
    </row>
    <row r="91" spans="1:3">
      <c r="A91" s="22">
        <v>100092</v>
      </c>
      <c r="B91" s="25" t="s">
        <v>32</v>
      </c>
      <c r="C91" s="25" t="s">
        <v>32</v>
      </c>
    </row>
    <row r="92" spans="1:3">
      <c r="A92" s="22">
        <v>100093</v>
      </c>
      <c r="B92" s="25" t="s">
        <v>32</v>
      </c>
      <c r="C92" s="25" t="s">
        <v>32</v>
      </c>
    </row>
    <row r="93" spans="1:3">
      <c r="A93" s="22">
        <v>100094</v>
      </c>
      <c r="B93" s="25" t="s">
        <v>32</v>
      </c>
      <c r="C93" s="25" t="s">
        <v>33</v>
      </c>
    </row>
    <row r="94" spans="1:3">
      <c r="A94" s="22">
        <v>100095</v>
      </c>
      <c r="B94" s="25" t="s">
        <v>32</v>
      </c>
      <c r="C94" s="25" t="s">
        <v>32</v>
      </c>
    </row>
    <row r="95" spans="1:3">
      <c r="A95" s="22">
        <v>100096</v>
      </c>
      <c r="B95" s="25" t="s">
        <v>33</v>
      </c>
      <c r="C95" s="25" t="s">
        <v>33</v>
      </c>
    </row>
    <row r="96" spans="1:3">
      <c r="A96" s="22">
        <v>100097</v>
      </c>
      <c r="B96" s="25" t="s">
        <v>33</v>
      </c>
      <c r="C96" s="25" t="s">
        <v>33</v>
      </c>
    </row>
    <row r="97" spans="1:3">
      <c r="A97" s="22">
        <v>100098</v>
      </c>
      <c r="B97" s="25" t="s">
        <v>33</v>
      </c>
      <c r="C97" s="25" t="s">
        <v>33</v>
      </c>
    </row>
    <row r="98" spans="1:3">
      <c r="A98" s="22">
        <v>100099</v>
      </c>
      <c r="B98" s="25" t="s">
        <v>33</v>
      </c>
      <c r="C98" s="25" t="s">
        <v>33</v>
      </c>
    </row>
    <row r="99" spans="1:3">
      <c r="A99" s="22">
        <v>100100</v>
      </c>
      <c r="B99" s="25" t="s">
        <v>33</v>
      </c>
      <c r="C99" s="25" t="s">
        <v>32</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Central Tendency + Dispersion </vt:lpstr>
      <vt:lpstr>Correlation</vt:lpstr>
      <vt:lpstr>Correlation - Patient</vt:lpstr>
      <vt:lpstr>Test_Measures</vt:lpstr>
      <vt:lpstr>Inter_Rater_Reliability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Inas-</dc:creator>
  <cp:lastModifiedBy>Summer Mahmoud</cp:lastModifiedBy>
  <dcterms:created xsi:type="dcterms:W3CDTF">2013-09-15T09:58:47Z</dcterms:created>
  <dcterms:modified xsi:type="dcterms:W3CDTF">2017-03-09T18:01:08Z</dcterms:modified>
</cp:coreProperties>
</file>