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255" windowHeight="8160" activeTab="3"/>
  </bookViews>
  <sheets>
    <sheet name="ttest1" sheetId="3" r:id="rId1"/>
    <sheet name="ttest2" sheetId="2" r:id="rId2"/>
    <sheet name="ttest3" sheetId="4" r:id="rId3"/>
    <sheet name="ttest4" sheetId="5" r:id="rId4"/>
    <sheet name="ttest5" sheetId="6" r:id="rId5"/>
  </sheets>
  <calcPr calcId="125725"/>
</workbook>
</file>

<file path=xl/calcChain.xml><?xml version="1.0" encoding="utf-8"?>
<calcChain xmlns="http://schemas.openxmlformats.org/spreadsheetml/2006/main">
  <c r="C15" i="5"/>
  <c r="B11" i="6" l="1"/>
  <c r="B12"/>
  <c r="B13" s="1"/>
  <c r="B15" s="1"/>
  <c r="B16" i="5"/>
  <c r="B31" i="4"/>
  <c r="B27"/>
  <c r="C26"/>
  <c r="B26"/>
  <c r="D26" s="1"/>
  <c r="C25"/>
  <c r="B25"/>
  <c r="B24" i="2"/>
  <c r="B20"/>
  <c r="B19"/>
  <c r="B18"/>
  <c r="B31" s="1"/>
  <c r="B20" i="3"/>
  <c r="B16"/>
  <c r="B15"/>
  <c r="B14"/>
  <c r="B27" s="1"/>
  <c r="B28" s="1"/>
  <c r="B39" i="4" l="1"/>
  <c r="B40" s="1"/>
  <c r="B32" i="2"/>
</calcChain>
</file>

<file path=xl/sharedStrings.xml><?xml version="1.0" encoding="utf-8"?>
<sst xmlns="http://schemas.openxmlformats.org/spreadsheetml/2006/main" count="71" uniqueCount="36">
  <si>
    <t>ID</t>
  </si>
  <si>
    <t>oxygen volumn (ml/kg)</t>
  </si>
  <si>
    <t>week</t>
  </si>
  <si>
    <t>Infection</t>
  </si>
  <si>
    <t>Patient</t>
  </si>
  <si>
    <t>A</t>
  </si>
  <si>
    <t>B</t>
  </si>
  <si>
    <t xml:space="preserve">Patient </t>
  </si>
  <si>
    <t>Radiologist I</t>
  </si>
  <si>
    <t>Radiologist II</t>
  </si>
  <si>
    <t>1. T value :</t>
  </si>
  <si>
    <t xml:space="preserve">average </t>
  </si>
  <si>
    <t xml:space="preserve">Standard deviation </t>
  </si>
  <si>
    <t>2. P-value :</t>
  </si>
  <si>
    <r>
      <t xml:space="preserve">Significance probability (p) </t>
    </r>
    <r>
      <rPr>
        <b/>
        <sz val="10"/>
        <color rgb="FFFFFFFF"/>
        <rFont val="Calibri"/>
        <family val="2"/>
      </rPr>
      <t xml:space="preserve"> </t>
    </r>
  </si>
  <si>
    <r>
      <t xml:space="preserve">Interpretation </t>
    </r>
    <r>
      <rPr>
        <b/>
        <sz val="10"/>
        <color rgb="FFFFFFFF"/>
        <rFont val="Calibri"/>
        <family val="2"/>
      </rPr>
      <t xml:space="preserve"> </t>
    </r>
  </si>
  <si>
    <r>
      <t xml:space="preserve">p &lt;= 0.01 </t>
    </r>
    <r>
      <rPr>
        <sz val="10"/>
        <color rgb="FF000000"/>
        <rFont val="Calibri"/>
        <family val="2"/>
      </rPr>
      <t xml:space="preserve"> </t>
    </r>
  </si>
  <si>
    <r>
      <t>Strong evidence to reject H</t>
    </r>
    <r>
      <rPr>
        <vertAlign val="subscript"/>
        <sz val="10"/>
        <color rgb="FF000000"/>
        <rFont val="Perpetua"/>
        <family val="1"/>
      </rPr>
      <t>0</t>
    </r>
    <r>
      <rPr>
        <sz val="10"/>
        <color rgb="FF000000"/>
        <rFont val="Perpetua"/>
        <family val="1"/>
      </rPr>
      <t xml:space="preserve"> </t>
    </r>
    <r>
      <rPr>
        <sz val="10"/>
        <color rgb="FF000000"/>
        <rFont val="Calibri"/>
        <family val="2"/>
      </rPr>
      <t xml:space="preserve"> </t>
    </r>
  </si>
  <si>
    <r>
      <t xml:space="preserve">0.01 &lt; p ≤ 0.05 </t>
    </r>
    <r>
      <rPr>
        <sz val="10"/>
        <color rgb="FF000000"/>
        <rFont val="Calibri"/>
        <family val="2"/>
      </rPr>
      <t xml:space="preserve"> </t>
    </r>
  </si>
  <si>
    <r>
      <t>Significant evidence to reject H</t>
    </r>
    <r>
      <rPr>
        <vertAlign val="subscript"/>
        <sz val="10"/>
        <color rgb="FF000000"/>
        <rFont val="Perpetua"/>
        <family val="1"/>
      </rPr>
      <t>0</t>
    </r>
    <r>
      <rPr>
        <sz val="10"/>
        <color rgb="FF000000"/>
        <rFont val="Perpetua"/>
        <family val="1"/>
      </rPr>
      <t xml:space="preserve"> </t>
    </r>
    <r>
      <rPr>
        <sz val="10"/>
        <color rgb="FF000000"/>
        <rFont val="Calibri"/>
        <family val="2"/>
      </rPr>
      <t xml:space="preserve"> </t>
    </r>
  </si>
  <si>
    <r>
      <t xml:space="preserve">0.05 &lt; p ≤ 0.10 </t>
    </r>
    <r>
      <rPr>
        <sz val="10"/>
        <color rgb="FF000000"/>
        <rFont val="Calibri"/>
        <family val="2"/>
      </rPr>
      <t xml:space="preserve"> </t>
    </r>
  </si>
  <si>
    <r>
      <t>weak evidence against H</t>
    </r>
    <r>
      <rPr>
        <vertAlign val="subscript"/>
        <sz val="10"/>
        <color rgb="FF000000"/>
        <rFont val="Perpetua"/>
        <family val="1"/>
      </rPr>
      <t>0</t>
    </r>
    <r>
      <rPr>
        <sz val="10"/>
        <color rgb="FF000000"/>
        <rFont val="Perpetua"/>
        <family val="1"/>
      </rPr>
      <t xml:space="preserve"> </t>
    </r>
    <r>
      <rPr>
        <sz val="10"/>
        <color rgb="FF000000"/>
        <rFont val="Calibri"/>
        <family val="2"/>
      </rPr>
      <t xml:space="preserve"> </t>
    </r>
  </si>
  <si>
    <r>
      <t xml:space="preserve">p &gt; 0.10 </t>
    </r>
    <r>
      <rPr>
        <sz val="10"/>
        <color rgb="FF000000"/>
        <rFont val="Calibri"/>
        <family val="2"/>
      </rPr>
      <t xml:space="preserve"> </t>
    </r>
  </si>
  <si>
    <r>
      <t>Insignificant evidence to reject  H</t>
    </r>
    <r>
      <rPr>
        <vertAlign val="subscript"/>
        <sz val="10"/>
        <color rgb="FF000000"/>
        <rFont val="Perpetua"/>
        <family val="1"/>
      </rPr>
      <t>0</t>
    </r>
    <r>
      <rPr>
        <sz val="10"/>
        <color rgb="FF000000"/>
        <rFont val="Perpetua"/>
        <family val="1"/>
      </rPr>
      <t xml:space="preserve"> </t>
    </r>
    <r>
      <rPr>
        <sz val="10"/>
        <color rgb="FF000000"/>
        <rFont val="Calibri"/>
        <family val="2"/>
      </rPr>
      <t xml:space="preserve"> </t>
    </r>
  </si>
  <si>
    <t>degree of freedom</t>
  </si>
  <si>
    <t xml:space="preserve">By Using Tdist </t>
  </si>
  <si>
    <t xml:space="preserve">By using Ttest </t>
  </si>
  <si>
    <t xml:space="preserve">p-value </t>
  </si>
  <si>
    <t>population mean</t>
  </si>
  <si>
    <t>By using Tdist</t>
  </si>
  <si>
    <t>By using Ttest</t>
  </si>
  <si>
    <t xml:space="preserve">P-value </t>
  </si>
  <si>
    <t>Using Ttest</t>
  </si>
  <si>
    <t xml:space="preserve">The P-value </t>
  </si>
  <si>
    <t>The T-value</t>
  </si>
  <si>
    <t>varuance for both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</si>
</sst>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24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FFFF"/>
      <name val="Perpetua"/>
      <family val="1"/>
    </font>
    <font>
      <b/>
      <sz val="10"/>
      <color rgb="FFFFFFFF"/>
      <name val="Calibri"/>
      <family val="2"/>
    </font>
    <font>
      <sz val="10"/>
      <color rgb="FF000000"/>
      <name val="Perpetua"/>
      <family val="1"/>
    </font>
    <font>
      <sz val="10"/>
      <color rgb="FF000000"/>
      <name val="Calibri"/>
      <family val="2"/>
    </font>
    <font>
      <vertAlign val="subscript"/>
      <sz val="10"/>
      <color rgb="FF000000"/>
      <name val="Perpetua"/>
      <family val="1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4817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rgb="FFAF3408"/>
      </left>
      <right/>
      <top style="thin">
        <color rgb="FFAF3408"/>
      </top>
      <bottom style="thin">
        <color rgb="FFAF3408"/>
      </bottom>
      <diagonal/>
    </border>
    <border>
      <left/>
      <right style="thin">
        <color rgb="FFAF3408"/>
      </right>
      <top style="thin">
        <color rgb="FFAF3408"/>
      </top>
      <bottom style="thin">
        <color rgb="FFAF3408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1" xfId="1" applyBorder="1" applyAlignment="1">
      <alignment horizontal="center"/>
    </xf>
    <xf numFmtId="164" fontId="3" fillId="0" borderId="1" xfId="1" applyNumberForma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0" xfId="0" applyFont="1"/>
    <xf numFmtId="0" fontId="0" fillId="4" borderId="0" xfId="0" applyFill="1"/>
    <xf numFmtId="0" fontId="7" fillId="5" borderId="4" xfId="0" applyFont="1" applyFill="1" applyBorder="1" applyAlignment="1">
      <alignment horizontal="center" vertical="center" wrapText="1" readingOrder="1"/>
    </xf>
    <xf numFmtId="0" fontId="7" fillId="5" borderId="5" xfId="0" applyFont="1" applyFill="1" applyBorder="1" applyAlignment="1">
      <alignment horizontal="center" vertical="center" wrapText="1" readingOrder="1"/>
    </xf>
    <xf numFmtId="0" fontId="9" fillId="0" borderId="4" xfId="0" applyFont="1" applyBorder="1" applyAlignment="1">
      <alignment horizontal="left" vertical="center" wrapText="1" readingOrder="1"/>
    </xf>
    <xf numFmtId="0" fontId="9" fillId="0" borderId="5" xfId="0" applyFont="1" applyBorder="1" applyAlignment="1">
      <alignment horizontal="left" vertical="center" wrapText="1" readingOrder="1"/>
    </xf>
    <xf numFmtId="0" fontId="6" fillId="4" borderId="0" xfId="0" applyFont="1" applyFill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6" fillId="4" borderId="0" xfId="0" applyFont="1" applyFill="1" applyBorder="1"/>
    <xf numFmtId="0" fontId="6" fillId="4" borderId="1" xfId="0" applyFont="1" applyFill="1" applyBorder="1"/>
    <xf numFmtId="0" fontId="6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left" vertical="center" wrapText="1" readingOrder="1"/>
    </xf>
    <xf numFmtId="0" fontId="12" fillId="0" borderId="0" xfId="0" applyFont="1"/>
    <xf numFmtId="0" fontId="2" fillId="6" borderId="0" xfId="0" applyFont="1" applyFill="1"/>
    <xf numFmtId="0" fontId="2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1</xdr:row>
      <xdr:rowOff>152400</xdr:rowOff>
    </xdr:from>
    <xdr:to>
      <xdr:col>9</xdr:col>
      <xdr:colOff>495300</xdr:colOff>
      <xdr:row>10</xdr:row>
      <xdr:rowOff>57150</xdr:rowOff>
    </xdr:to>
    <xdr:sp macro="" textlink="">
      <xdr:nvSpPr>
        <xdr:cNvPr id="2" name="TextBox 1"/>
        <xdr:cNvSpPr txBox="1"/>
      </xdr:nvSpPr>
      <xdr:spPr>
        <a:xfrm>
          <a:off x="3162300" y="333375"/>
          <a:ext cx="3667125" cy="15335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>
              <a:solidFill>
                <a:schemeClr val="dk1"/>
              </a:solidFill>
              <a:latin typeface="+mn-lt"/>
              <a:ea typeface="+mn-ea"/>
              <a:cs typeface="+mn-cs"/>
            </a:rPr>
            <a:t>A medical investigation claims that the average number of infections per week at a hospital in Jordan is 16.3. A random sample of 10 weeks shown infections.  Is there enough evidence to reject the investigator’s claim?</a:t>
          </a:r>
          <a:endParaRPr lang="en-US" sz="1500"/>
        </a:p>
        <a:p>
          <a:endParaRPr lang="en-US" sz="1500"/>
        </a:p>
      </xdr:txBody>
    </xdr:sp>
    <xdr:clientData/>
  </xdr:twoCellAnchor>
  <xdr:twoCellAnchor>
    <xdr:from>
      <xdr:col>4</xdr:col>
      <xdr:colOff>190500</xdr:colOff>
      <xdr:row>11</xdr:row>
      <xdr:rowOff>57150</xdr:rowOff>
    </xdr:from>
    <xdr:to>
      <xdr:col>9</xdr:col>
      <xdr:colOff>390525</xdr:colOff>
      <xdr:row>18</xdr:row>
      <xdr:rowOff>28575</xdr:rowOff>
    </xdr:to>
    <xdr:sp macro="" textlink="">
      <xdr:nvSpPr>
        <xdr:cNvPr id="3" name="TextBox 2"/>
        <xdr:cNvSpPr txBox="1"/>
      </xdr:nvSpPr>
      <xdr:spPr>
        <a:xfrm>
          <a:off x="3629025" y="2171700"/>
          <a:ext cx="4552950" cy="131445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1" anchor="t"/>
        <a:lstStyle/>
        <a:p>
          <a:endParaRPr lang="en-US" sz="1100"/>
        </a:p>
        <a:p>
          <a:r>
            <a:rPr lang="en-US" sz="1100" baseline="0"/>
            <a:t>average number of infections per week is = 16.3</a:t>
          </a:r>
        </a:p>
        <a:p>
          <a:endParaRPr lang="en-US" sz="1100" baseline="0"/>
        </a:p>
        <a:p>
          <a:r>
            <a:rPr lang="en-US" sz="1100" baseline="0"/>
            <a:t>H0 :  average number of infections in 10 weeks  = 16.3</a:t>
          </a:r>
        </a:p>
        <a:p>
          <a:endParaRPr lang="en-US" sz="1100" baseline="0"/>
        </a:p>
        <a:p>
          <a:r>
            <a:rPr lang="en-US" sz="1100" baseline="0"/>
            <a:t>H1 :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average number of infections in 10 weeks  &lt;&gt; 16.3</a:t>
          </a:r>
          <a:endParaRPr lang="ar-JO" sz="1100"/>
        </a:p>
      </xdr:txBody>
    </xdr:sp>
    <xdr:clientData/>
  </xdr:twoCellAnchor>
  <xdr:twoCellAnchor>
    <xdr:from>
      <xdr:col>1</xdr:col>
      <xdr:colOff>38099</xdr:colOff>
      <xdr:row>29</xdr:row>
      <xdr:rowOff>76200</xdr:rowOff>
    </xdr:from>
    <xdr:to>
      <xdr:col>4</xdr:col>
      <xdr:colOff>19049</xdr:colOff>
      <xdr:row>31</xdr:row>
      <xdr:rowOff>476250</xdr:rowOff>
    </xdr:to>
    <xdr:sp macro="" textlink="">
      <xdr:nvSpPr>
        <xdr:cNvPr id="4" name="TextBox 3"/>
        <xdr:cNvSpPr txBox="1"/>
      </xdr:nvSpPr>
      <xdr:spPr>
        <a:xfrm>
          <a:off x="1228724" y="3943350"/>
          <a:ext cx="2200275" cy="762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r>
            <a:rPr lang="en-US" sz="1100"/>
            <a:t>0.01&lt;=</a:t>
          </a:r>
          <a:r>
            <a:rPr lang="en-US" sz="1100" b="1"/>
            <a:t>0.03</a:t>
          </a:r>
          <a:r>
            <a:rPr lang="en-US" sz="1100" b="1" baseline="0"/>
            <a:t>9</a:t>
          </a:r>
          <a:r>
            <a:rPr lang="en-US" sz="1100" baseline="0"/>
            <a:t>&lt;= 0.05</a:t>
          </a:r>
        </a:p>
        <a:p>
          <a:endParaRPr lang="en-US" sz="1100" baseline="0"/>
        </a:p>
        <a:p>
          <a:r>
            <a:rPr lang="en-US" sz="1100" baseline="0"/>
            <a:t>Significiant evidence to reject H0 </a:t>
          </a:r>
          <a:endParaRPr lang="ar-JO" sz="1100"/>
        </a:p>
      </xdr:txBody>
    </xdr:sp>
    <xdr:clientData/>
  </xdr:twoCellAnchor>
  <xdr:twoCellAnchor>
    <xdr:from>
      <xdr:col>0</xdr:col>
      <xdr:colOff>895350</xdr:colOff>
      <xdr:row>20</xdr:row>
      <xdr:rowOff>180975</xdr:rowOff>
    </xdr:from>
    <xdr:to>
      <xdr:col>3</xdr:col>
      <xdr:colOff>466725</xdr:colOff>
      <xdr:row>24</xdr:row>
      <xdr:rowOff>123825</xdr:rowOff>
    </xdr:to>
    <xdr:sp macro="" textlink="">
      <xdr:nvSpPr>
        <xdr:cNvPr id="5" name="TextBox 4"/>
        <xdr:cNvSpPr txBox="1"/>
      </xdr:nvSpPr>
      <xdr:spPr>
        <a:xfrm>
          <a:off x="895350" y="4019550"/>
          <a:ext cx="2400300" cy="70485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r>
            <a:rPr lang="en-US" sz="1100"/>
            <a:t>0.01&lt;=</a:t>
          </a:r>
          <a:r>
            <a:rPr lang="en-US" sz="1100" b="1"/>
            <a:t>0.03</a:t>
          </a:r>
          <a:r>
            <a:rPr lang="en-US" sz="1100" b="1" baseline="0"/>
            <a:t>9</a:t>
          </a:r>
          <a:r>
            <a:rPr lang="en-US" sz="1100" baseline="0"/>
            <a:t>&lt;= 0.05</a:t>
          </a:r>
        </a:p>
        <a:p>
          <a:endParaRPr lang="en-US" sz="1100" baseline="0"/>
        </a:p>
        <a:p>
          <a:r>
            <a:rPr lang="en-US" sz="1100" baseline="0"/>
            <a:t>Significiant evidence to reject H0 </a:t>
          </a:r>
          <a:endParaRPr lang="ar-J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0</xdr:row>
      <xdr:rowOff>161925</xdr:rowOff>
    </xdr:from>
    <xdr:to>
      <xdr:col>11</xdr:col>
      <xdr:colOff>447675</xdr:colOff>
      <xdr:row>9</xdr:row>
      <xdr:rowOff>114300</xdr:rowOff>
    </xdr:to>
    <xdr:sp macro="" textlink="">
      <xdr:nvSpPr>
        <xdr:cNvPr id="2" name="Rectangular Callout 1"/>
        <xdr:cNvSpPr/>
      </xdr:nvSpPr>
      <xdr:spPr>
        <a:xfrm>
          <a:off x="4695825" y="161925"/>
          <a:ext cx="7610475" cy="1581150"/>
        </a:xfrm>
        <a:prstGeom prst="wedge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500" b="0">
              <a:solidFill>
                <a:schemeClr val="lt1"/>
              </a:solidFill>
              <a:latin typeface="Times New Roman" pitchFamily="18" charset="0"/>
              <a:ea typeface="+mn-ea"/>
              <a:cs typeface="Times New Roman" pitchFamily="18" charset="0"/>
            </a:rPr>
            <a:t>A physician claims that joggers’ maximum volume oxygen uptake is greater than the average for all adults. A sample of 15 joggers is shown here. If the average of all adults is 36.7 ml/kg. Is there enough evidence to support the physician’s claim .</a:t>
          </a:r>
          <a:endParaRPr lang="en-US" sz="1500" b="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571500</xdr:colOff>
      <xdr:row>12</xdr:row>
      <xdr:rowOff>123826</xdr:rowOff>
    </xdr:from>
    <xdr:to>
      <xdr:col>5</xdr:col>
      <xdr:colOff>95251</xdr:colOff>
      <xdr:row>19</xdr:row>
      <xdr:rowOff>19051</xdr:rowOff>
    </xdr:to>
    <xdr:sp macro="" textlink="">
      <xdr:nvSpPr>
        <xdr:cNvPr id="3" name="TextBox 2"/>
        <xdr:cNvSpPr txBox="1"/>
      </xdr:nvSpPr>
      <xdr:spPr>
        <a:xfrm>
          <a:off x="4191000" y="2295526"/>
          <a:ext cx="3152776" cy="116205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1" anchor="t"/>
        <a:lstStyle/>
        <a:p>
          <a:endParaRPr lang="en-US" sz="1100"/>
        </a:p>
        <a:p>
          <a:endParaRPr lang="en-US" sz="1100" baseline="0"/>
        </a:p>
        <a:p>
          <a:r>
            <a:rPr lang="en-US" sz="1100" baseline="0"/>
            <a:t>H0  : maximum volume uptake = 36.7</a:t>
          </a:r>
        </a:p>
        <a:p>
          <a:endParaRPr lang="en-US" sz="1100" baseline="0"/>
        </a:p>
        <a:p>
          <a:r>
            <a:rPr lang="en-US" sz="1100" baseline="0"/>
            <a:t>H1 :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maximum volume oxygen  uptake &gt;  36.7</a:t>
          </a:r>
          <a:endParaRPr lang="ar-JO" sz="1100"/>
        </a:p>
      </xdr:txBody>
    </xdr:sp>
    <xdr:clientData/>
  </xdr:twoCellAnchor>
  <xdr:twoCellAnchor>
    <xdr:from>
      <xdr:col>0</xdr:col>
      <xdr:colOff>714375</xdr:colOff>
      <xdr:row>32</xdr:row>
      <xdr:rowOff>514350</xdr:rowOff>
    </xdr:from>
    <xdr:to>
      <xdr:col>2</xdr:col>
      <xdr:colOff>0</xdr:colOff>
      <xdr:row>34</xdr:row>
      <xdr:rowOff>209550</xdr:rowOff>
    </xdr:to>
    <xdr:sp macro="" textlink="">
      <xdr:nvSpPr>
        <xdr:cNvPr id="4" name="TextBox 3"/>
        <xdr:cNvSpPr txBox="1"/>
      </xdr:nvSpPr>
      <xdr:spPr>
        <a:xfrm>
          <a:off x="714375" y="5715000"/>
          <a:ext cx="2714625" cy="762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r>
            <a:rPr lang="en-US" sz="1100"/>
            <a:t>0.01&lt;=</a:t>
          </a:r>
          <a:r>
            <a:rPr lang="en-US" sz="1100" b="1"/>
            <a:t>0.015</a:t>
          </a:r>
          <a:r>
            <a:rPr lang="en-US" sz="1100" baseline="0"/>
            <a:t>&lt;= 0.05</a:t>
          </a:r>
        </a:p>
        <a:p>
          <a:endParaRPr lang="en-US" sz="1100" baseline="0"/>
        </a:p>
        <a:p>
          <a:r>
            <a:rPr lang="en-US" sz="1100" baseline="0"/>
            <a:t>Significiant evidence to reject H0 </a:t>
          </a:r>
          <a:endParaRPr lang="ar-JO" sz="1100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3</xdr:col>
      <xdr:colOff>666750</xdr:colOff>
      <xdr:row>28</xdr:row>
      <xdr:rowOff>38100</xdr:rowOff>
    </xdr:to>
    <xdr:sp macro="" textlink="">
      <xdr:nvSpPr>
        <xdr:cNvPr id="6" name="TextBox 5"/>
        <xdr:cNvSpPr txBox="1"/>
      </xdr:nvSpPr>
      <xdr:spPr>
        <a:xfrm>
          <a:off x="1447800" y="4762500"/>
          <a:ext cx="2390775" cy="6096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r>
            <a:rPr lang="en-US" sz="1100"/>
            <a:t>0.01&lt;=</a:t>
          </a:r>
          <a:r>
            <a:rPr lang="en-US" sz="1100" b="1"/>
            <a:t>0.013</a:t>
          </a:r>
          <a:r>
            <a:rPr lang="en-US" sz="1100" baseline="0"/>
            <a:t>&lt;= 0.05</a:t>
          </a:r>
        </a:p>
        <a:p>
          <a:endParaRPr lang="en-US" sz="1100" baseline="0"/>
        </a:p>
        <a:p>
          <a:r>
            <a:rPr lang="en-US" sz="1100" baseline="0"/>
            <a:t>Significiant evidence to reject H0 </a:t>
          </a:r>
          <a:endParaRPr lang="ar-J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</xdr:row>
      <xdr:rowOff>114300</xdr:rowOff>
    </xdr:from>
    <xdr:to>
      <xdr:col>9</xdr:col>
      <xdr:colOff>542925</xdr:colOff>
      <xdr:row>14</xdr:row>
      <xdr:rowOff>85726</xdr:rowOff>
    </xdr:to>
    <xdr:sp macro="" textlink="">
      <xdr:nvSpPr>
        <xdr:cNvPr id="2" name="Round Same Side Corner Rectangle 1"/>
        <xdr:cNvSpPr/>
      </xdr:nvSpPr>
      <xdr:spPr>
        <a:xfrm>
          <a:off x="2981325" y="295275"/>
          <a:ext cx="4257675" cy="2324101"/>
        </a:xfrm>
        <a:prstGeom prst="round2Same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0" i="0" u="none" strike="noStrike">
              <a:solidFill>
                <a:schemeClr val="lt1"/>
              </a:solidFill>
              <a:latin typeface="+mn-lt"/>
              <a:ea typeface="+mn-ea"/>
              <a:cs typeface="+mn-cs"/>
            </a:rPr>
            <a:t>For each patient there are  a pair of observations: A and B</a:t>
          </a:r>
          <a:r>
            <a:rPr lang="en-US" sz="1800" b="0" i="0" u="none" strike="noStrike" baseline="0">
              <a:solidFill>
                <a:schemeClr val="lt1"/>
              </a:solidFill>
              <a:latin typeface="+mn-lt"/>
              <a:ea typeface="+mn-ea"/>
              <a:cs typeface="+mn-cs"/>
            </a:rPr>
            <a:t> that represent a specific measurement. Can you draw a conclusion for the agreement level between these two observations ? </a:t>
          </a:r>
          <a:endParaRPr lang="en-US" sz="40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409575</xdr:colOff>
      <xdr:row>36</xdr:row>
      <xdr:rowOff>114300</xdr:rowOff>
    </xdr:from>
    <xdr:to>
      <xdr:col>6</xdr:col>
      <xdr:colOff>133350</xdr:colOff>
      <xdr:row>40</xdr:row>
      <xdr:rowOff>152400</xdr:rowOff>
    </xdr:to>
    <xdr:sp macro="" textlink="">
      <xdr:nvSpPr>
        <xdr:cNvPr id="4" name="TextBox 3"/>
        <xdr:cNvSpPr txBox="1"/>
      </xdr:nvSpPr>
      <xdr:spPr>
        <a:xfrm>
          <a:off x="2705100" y="7096125"/>
          <a:ext cx="2714625" cy="762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r>
            <a:rPr lang="en-US" sz="1100"/>
            <a:t>0.01&lt;=0.02</a:t>
          </a:r>
          <a:r>
            <a:rPr lang="en-US" sz="1100" baseline="0"/>
            <a:t>&lt;= 0.05</a:t>
          </a:r>
        </a:p>
        <a:p>
          <a:endParaRPr lang="en-US" sz="1100" baseline="0"/>
        </a:p>
        <a:p>
          <a:r>
            <a:rPr lang="en-US" sz="1100" baseline="0"/>
            <a:t>Significiant evidence to reject H0 </a:t>
          </a:r>
          <a:endParaRPr lang="ar-JO" sz="1100"/>
        </a:p>
      </xdr:txBody>
    </xdr:sp>
    <xdr:clientData/>
  </xdr:twoCellAnchor>
  <xdr:twoCellAnchor>
    <xdr:from>
      <xdr:col>4</xdr:col>
      <xdr:colOff>0</xdr:colOff>
      <xdr:row>15</xdr:row>
      <xdr:rowOff>1</xdr:rowOff>
    </xdr:from>
    <xdr:to>
      <xdr:col>9</xdr:col>
      <xdr:colOff>76200</xdr:colOff>
      <xdr:row>21</xdr:row>
      <xdr:rowOff>57151</xdr:rowOff>
    </xdr:to>
    <xdr:sp macro="" textlink="">
      <xdr:nvSpPr>
        <xdr:cNvPr id="5" name="TextBox 4"/>
        <xdr:cNvSpPr txBox="1"/>
      </xdr:nvSpPr>
      <xdr:spPr>
        <a:xfrm>
          <a:off x="3914775" y="2714626"/>
          <a:ext cx="5153025" cy="114300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1" anchor="t"/>
        <a:lstStyle/>
        <a:p>
          <a:endParaRPr lang="en-US" sz="1100"/>
        </a:p>
        <a:p>
          <a:endParaRPr lang="en-US" sz="1100" baseline="0"/>
        </a:p>
        <a:p>
          <a:r>
            <a:rPr lang="en-US" sz="1100" baseline="0"/>
            <a:t>H0 :  there is no difference between the mean for the two samples</a:t>
          </a:r>
        </a:p>
        <a:p>
          <a:endParaRPr lang="en-US" sz="1100" baseline="0"/>
        </a:p>
        <a:p>
          <a:r>
            <a:rPr lang="en-US" sz="1100" baseline="0"/>
            <a:t>H1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:  there is difference between the mean for the two samples</a:t>
          </a:r>
          <a:endParaRPr lang="ar-JO" sz="1100"/>
        </a:p>
      </xdr:txBody>
    </xdr:sp>
    <xdr:clientData/>
  </xdr:twoCellAnchor>
  <xdr:twoCellAnchor>
    <xdr:from>
      <xdr:col>2</xdr:col>
      <xdr:colOff>47625</xdr:colOff>
      <xdr:row>28</xdr:row>
      <xdr:rowOff>171450</xdr:rowOff>
    </xdr:from>
    <xdr:to>
      <xdr:col>5</xdr:col>
      <xdr:colOff>428625</xdr:colOff>
      <xdr:row>32</xdr:row>
      <xdr:rowOff>152400</xdr:rowOff>
    </xdr:to>
    <xdr:sp macro="" textlink="">
      <xdr:nvSpPr>
        <xdr:cNvPr id="6" name="TextBox 5"/>
        <xdr:cNvSpPr txBox="1"/>
      </xdr:nvSpPr>
      <xdr:spPr>
        <a:xfrm>
          <a:off x="2047875" y="6048375"/>
          <a:ext cx="2419350" cy="74295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r>
            <a:rPr lang="en-US" sz="1100"/>
            <a:t>0.01&lt;=0.02</a:t>
          </a:r>
          <a:r>
            <a:rPr lang="en-US" sz="1100" baseline="0"/>
            <a:t>&lt;= 0.05</a:t>
          </a:r>
        </a:p>
        <a:p>
          <a:endParaRPr lang="en-US" sz="1100" baseline="0"/>
        </a:p>
        <a:p>
          <a:r>
            <a:rPr lang="en-US" sz="1100" baseline="0"/>
            <a:t>Significiant evidence to reject H0 </a:t>
          </a:r>
          <a:endParaRPr lang="ar-JO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0</xdr:row>
      <xdr:rowOff>85725</xdr:rowOff>
    </xdr:from>
    <xdr:to>
      <xdr:col>10</xdr:col>
      <xdr:colOff>66675</xdr:colOff>
      <xdr:row>13</xdr:row>
      <xdr:rowOff>47626</xdr:rowOff>
    </xdr:to>
    <xdr:sp macro="" textlink="">
      <xdr:nvSpPr>
        <xdr:cNvPr id="2" name="Round Same Side Corner Rectangle 1"/>
        <xdr:cNvSpPr/>
      </xdr:nvSpPr>
      <xdr:spPr>
        <a:xfrm>
          <a:off x="3171825" y="85725"/>
          <a:ext cx="4591050" cy="2324101"/>
        </a:xfrm>
        <a:prstGeom prst="round2Same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0" i="0" u="none" strike="noStrike">
              <a:solidFill>
                <a:schemeClr val="lt1"/>
              </a:solidFill>
              <a:latin typeface="+mn-lt"/>
              <a:ea typeface="+mn-ea"/>
              <a:cs typeface="+mn-cs"/>
            </a:rPr>
            <a:t>Two expert radilogists estimated a liver tumor volume as shown in the data. </a:t>
          </a:r>
          <a:r>
            <a:rPr lang="en-US" sz="1800"/>
            <a:t> Both of them use the same measurement units</a:t>
          </a:r>
          <a:r>
            <a:rPr lang="en-US" sz="1800" baseline="0"/>
            <a:t> and they perfrom the estimation independently. How would you describe their agreement level. Utilize ttest to justify your conclusion.</a:t>
          </a:r>
          <a:endParaRPr lang="en-US" sz="18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381000</xdr:colOff>
      <xdr:row>17</xdr:row>
      <xdr:rowOff>66675</xdr:rowOff>
    </xdr:from>
    <xdr:to>
      <xdr:col>3</xdr:col>
      <xdr:colOff>200025</xdr:colOff>
      <xdr:row>21</xdr:row>
      <xdr:rowOff>104775</xdr:rowOff>
    </xdr:to>
    <xdr:sp macro="" textlink="">
      <xdr:nvSpPr>
        <xdr:cNvPr id="3" name="TextBox 2"/>
        <xdr:cNvSpPr txBox="1"/>
      </xdr:nvSpPr>
      <xdr:spPr>
        <a:xfrm>
          <a:off x="381000" y="3152775"/>
          <a:ext cx="2714625" cy="762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r>
            <a:rPr lang="en-US" sz="1100"/>
            <a:t>0.26 &gt;0.1</a:t>
          </a:r>
          <a:endParaRPr lang="en-US" sz="1100" baseline="0"/>
        </a:p>
        <a:p>
          <a:endParaRPr lang="en-US" sz="1100" baseline="0"/>
        </a:p>
        <a:p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Insignificant evidence to reject  H</a:t>
          </a:r>
          <a:r>
            <a:rPr lang="en-US" sz="1100" b="0" i="0" u="none" strike="noStrike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0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n-US"/>
            <a:t> </a:t>
          </a:r>
          <a:endParaRPr lang="ar-JO" sz="1100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11</xdr:col>
      <xdr:colOff>352425</xdr:colOff>
      <xdr:row>21</xdr:row>
      <xdr:rowOff>57150</xdr:rowOff>
    </xdr:to>
    <xdr:sp macro="" textlink="">
      <xdr:nvSpPr>
        <xdr:cNvPr id="4" name="TextBox 3"/>
        <xdr:cNvSpPr txBox="1"/>
      </xdr:nvSpPr>
      <xdr:spPr>
        <a:xfrm>
          <a:off x="3771900" y="2724150"/>
          <a:ext cx="5153025" cy="114300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1" anchor="t"/>
        <a:lstStyle/>
        <a:p>
          <a:endParaRPr lang="en-US" sz="1100"/>
        </a:p>
        <a:p>
          <a:endParaRPr lang="en-US" sz="1100" baseline="0"/>
        </a:p>
        <a:p>
          <a:r>
            <a:rPr lang="en-US" sz="1100" baseline="0"/>
            <a:t>H0 :  there is no difference between the mean for the two samples</a:t>
          </a:r>
        </a:p>
        <a:p>
          <a:endParaRPr lang="en-US" sz="1100" baseline="0"/>
        </a:p>
        <a:p>
          <a:r>
            <a:rPr lang="en-US" sz="1100" baseline="0"/>
            <a:t>H1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:  there is difference between the mean for the two samples</a:t>
          </a:r>
          <a:endParaRPr lang="ar-JO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171451</xdr:rowOff>
    </xdr:from>
    <xdr:to>
      <xdr:col>11</xdr:col>
      <xdr:colOff>409575</xdr:colOff>
      <xdr:row>11</xdr:row>
      <xdr:rowOff>133351</xdr:rowOff>
    </xdr:to>
    <xdr:sp macro="" textlink="">
      <xdr:nvSpPr>
        <xdr:cNvPr id="2" name="Round Same Side Corner Rectangle 1"/>
        <xdr:cNvSpPr/>
      </xdr:nvSpPr>
      <xdr:spPr>
        <a:xfrm>
          <a:off x="3495675" y="171451"/>
          <a:ext cx="4057650" cy="2057400"/>
        </a:xfrm>
        <a:prstGeom prst="round2Same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The University of Jordan Hospital wishes to determine if the cost of care for men and women is different.  The administration of the hospital selects a sample of 50 men and 50 ,</a:t>
          </a:r>
          <a:r>
            <a:rPr lang="en-US" sz="1200" baseline="0">
              <a:solidFill>
                <a:schemeClr val="lt1"/>
              </a:solidFill>
              <a:latin typeface="+mn-lt"/>
              <a:ea typeface="+mn-ea"/>
              <a:cs typeface="+mn-cs"/>
            </a:rPr>
            <a:t> given that mean and the varience for both samples are as follows :</a:t>
          </a:r>
        </a:p>
        <a:p>
          <a:r>
            <a:rPr lang="en-US" sz="1200" baseline="0">
              <a:solidFill>
                <a:schemeClr val="lt1"/>
              </a:solidFill>
              <a:latin typeface="+mn-lt"/>
              <a:ea typeface="+mn-ea"/>
              <a:cs typeface="+mn-cs"/>
            </a:rPr>
            <a:t>              </a:t>
          </a:r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Men:  mean =$6,460.04; variance = 23837156</a:t>
          </a:r>
        </a:p>
        <a:p>
          <a:pPr lvl="1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Women: mean = $6,177.30; variance = 24477861</a:t>
          </a:r>
        </a:p>
        <a:p>
          <a:pPr lvl="1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n = 50 for both groups.</a:t>
          </a:r>
        </a:p>
        <a:p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  <xdr:twoCellAnchor>
    <xdr:from>
      <xdr:col>5</xdr:col>
      <xdr:colOff>219076</xdr:colOff>
      <xdr:row>12</xdr:row>
      <xdr:rowOff>76200</xdr:rowOff>
    </xdr:from>
    <xdr:to>
      <xdr:col>11</xdr:col>
      <xdr:colOff>28576</xdr:colOff>
      <xdr:row>18</xdr:row>
      <xdr:rowOff>133350</xdr:rowOff>
    </xdr:to>
    <xdr:sp macro="" textlink="">
      <xdr:nvSpPr>
        <xdr:cNvPr id="3" name="TextBox 2"/>
        <xdr:cNvSpPr txBox="1"/>
      </xdr:nvSpPr>
      <xdr:spPr>
        <a:xfrm>
          <a:off x="3705226" y="2362200"/>
          <a:ext cx="3467100" cy="120015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1" anchor="t"/>
        <a:lstStyle/>
        <a:p>
          <a:endParaRPr lang="en-US" sz="1100"/>
        </a:p>
        <a:p>
          <a:endParaRPr lang="en-US" sz="1100" baseline="0"/>
        </a:p>
        <a:p>
          <a:r>
            <a:rPr lang="en-US" sz="1100" baseline="0"/>
            <a:t>H0 :  Mean cost for men = Mean cost for women.</a:t>
          </a:r>
        </a:p>
        <a:p>
          <a:r>
            <a:rPr lang="en-US" sz="1100" baseline="0"/>
            <a:t>H1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:   Mean cost for men &lt;&gt; Mean cost for women.</a:t>
          </a:r>
          <a:endParaRPr lang="ar-JO" sz="1100"/>
        </a:p>
      </xdr:txBody>
    </xdr:sp>
    <xdr:clientData/>
  </xdr:twoCellAnchor>
  <xdr:twoCellAnchor>
    <xdr:from>
      <xdr:col>0</xdr:col>
      <xdr:colOff>542925</xdr:colOff>
      <xdr:row>16</xdr:row>
      <xdr:rowOff>133350</xdr:rowOff>
    </xdr:from>
    <xdr:to>
      <xdr:col>4</xdr:col>
      <xdr:colOff>466725</xdr:colOff>
      <xdr:row>20</xdr:row>
      <xdr:rowOff>76200</xdr:rowOff>
    </xdr:to>
    <xdr:sp macro="" textlink="">
      <xdr:nvSpPr>
        <xdr:cNvPr id="4" name="TextBox 3"/>
        <xdr:cNvSpPr txBox="1"/>
      </xdr:nvSpPr>
      <xdr:spPr>
        <a:xfrm>
          <a:off x="542925" y="3181350"/>
          <a:ext cx="2800350" cy="70485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r>
            <a:rPr lang="en-US" sz="1100" b="1"/>
            <a:t>0.774</a:t>
          </a:r>
          <a:r>
            <a:rPr lang="en-US" sz="1100" b="1" baseline="0"/>
            <a:t>&gt;=0.1</a:t>
          </a:r>
          <a:endParaRPr lang="en-US" sz="1100" baseline="0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Insignificant evidence to reject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H</a:t>
          </a:r>
          <a:r>
            <a:rPr lang="en-US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0 </a:t>
          </a:r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opLeftCell="A22" workbookViewId="0">
      <selection activeCell="G36" sqref="G36"/>
    </sheetView>
  </sheetViews>
  <sheetFormatPr defaultRowHeight="15"/>
  <cols>
    <col min="1" max="1" width="15.5703125" customWidth="1"/>
    <col min="2" max="2" width="11.140625" customWidth="1"/>
    <col min="3" max="3" width="15.7109375" style="1" customWidth="1"/>
    <col min="5" max="5" width="3.5703125" customWidth="1"/>
    <col min="6" max="6" width="20.42578125" customWidth="1"/>
    <col min="7" max="7" width="23" customWidth="1"/>
  </cols>
  <sheetData>
    <row r="1" spans="1:3" ht="15.75" thickBot="1"/>
    <row r="2" spans="1:3" ht="15.75" thickBot="1">
      <c r="A2" s="9" t="s">
        <v>2</v>
      </c>
      <c r="B2" s="9" t="s">
        <v>3</v>
      </c>
      <c r="C2" s="9" t="s">
        <v>28</v>
      </c>
    </row>
    <row r="3" spans="1:3">
      <c r="A3" s="10">
        <v>1</v>
      </c>
      <c r="B3" s="10">
        <v>16</v>
      </c>
      <c r="C3" s="1">
        <v>16.3</v>
      </c>
    </row>
    <row r="4" spans="1:3">
      <c r="A4" s="11">
        <v>2</v>
      </c>
      <c r="B4" s="11">
        <v>17</v>
      </c>
      <c r="C4" s="1">
        <v>16.3</v>
      </c>
    </row>
    <row r="5" spans="1:3">
      <c r="A5" s="10">
        <v>3</v>
      </c>
      <c r="B5" s="10">
        <v>15</v>
      </c>
      <c r="C5" s="1">
        <v>16.3</v>
      </c>
    </row>
    <row r="6" spans="1:3">
      <c r="A6" s="11">
        <v>4</v>
      </c>
      <c r="B6" s="11">
        <v>15</v>
      </c>
      <c r="C6" s="1">
        <v>16.3</v>
      </c>
    </row>
    <row r="7" spans="1:3">
      <c r="A7" s="10">
        <v>5</v>
      </c>
      <c r="B7" s="10">
        <v>19</v>
      </c>
      <c r="C7" s="1">
        <v>16.3</v>
      </c>
    </row>
    <row r="8" spans="1:3">
      <c r="A8" s="11">
        <v>6</v>
      </c>
      <c r="B8" s="11">
        <v>18</v>
      </c>
      <c r="C8" s="1">
        <v>16.3</v>
      </c>
    </row>
    <row r="9" spans="1:3">
      <c r="A9" s="10">
        <v>7</v>
      </c>
      <c r="B9" s="10">
        <v>19</v>
      </c>
      <c r="C9" s="1">
        <v>16.3</v>
      </c>
    </row>
    <row r="10" spans="1:3">
      <c r="A10" s="11">
        <v>8</v>
      </c>
      <c r="B10" s="11">
        <v>20</v>
      </c>
      <c r="C10" s="1">
        <v>16.3</v>
      </c>
    </row>
    <row r="11" spans="1:3">
      <c r="A11" s="10">
        <v>9</v>
      </c>
      <c r="B11" s="10">
        <v>19</v>
      </c>
      <c r="C11" s="1">
        <v>16.3</v>
      </c>
    </row>
    <row r="12" spans="1:3" ht="15.75" thickBot="1">
      <c r="A12" s="12">
        <v>10</v>
      </c>
      <c r="B12" s="12">
        <v>19</v>
      </c>
      <c r="C12" s="1">
        <v>16.3</v>
      </c>
    </row>
    <row r="14" spans="1:3">
      <c r="A14" s="19" t="s">
        <v>11</v>
      </c>
      <c r="B14" s="14">
        <f>AVERAGE(B3:B12)</f>
        <v>17.7</v>
      </c>
    </row>
    <row r="15" spans="1:3">
      <c r="A15" s="19" t="s">
        <v>12</v>
      </c>
      <c r="B15" s="14">
        <f>STDEV(B3:B12)</f>
        <v>1.828782229912691</v>
      </c>
    </row>
    <row r="16" spans="1:3">
      <c r="A16" s="19" t="s">
        <v>24</v>
      </c>
      <c r="B16" s="14">
        <f>COUNT(B3:B12)-1</f>
        <v>9</v>
      </c>
    </row>
    <row r="17" spans="1:7">
      <c r="A17" s="28"/>
      <c r="B17" s="29"/>
      <c r="C17" s="30"/>
    </row>
    <row r="18" spans="1:7">
      <c r="A18" s="14" t="s">
        <v>26</v>
      </c>
    </row>
    <row r="20" spans="1:7">
      <c r="A20" s="13" t="s">
        <v>27</v>
      </c>
      <c r="B20">
        <f>TTEST(B3:B12,C3:C12,2,1)</f>
        <v>3.8557493606839299E-2</v>
      </c>
    </row>
    <row r="21" spans="1:7">
      <c r="A21" s="28"/>
      <c r="B21" s="29"/>
      <c r="C21" s="30"/>
    </row>
    <row r="22" spans="1:7">
      <c r="A22" s="28"/>
      <c r="B22" s="29"/>
      <c r="C22" s="30"/>
    </row>
    <row r="23" spans="1:7">
      <c r="A23" s="28"/>
      <c r="B23" s="29"/>
      <c r="C23" s="30"/>
    </row>
    <row r="24" spans="1:7">
      <c r="A24" s="28"/>
      <c r="B24" s="29"/>
      <c r="C24" s="30"/>
    </row>
    <row r="25" spans="1:7">
      <c r="A25" s="28"/>
      <c r="B25" s="29"/>
      <c r="C25" s="30"/>
    </row>
    <row r="26" spans="1:7">
      <c r="A26" s="27" t="s">
        <v>25</v>
      </c>
    </row>
    <row r="27" spans="1:7" ht="30">
      <c r="A27" t="s">
        <v>10</v>
      </c>
      <c r="B27">
        <f>(B14-16.3)/(B15/SQRT(10))</f>
        <v>2.4208397543577882</v>
      </c>
      <c r="E27" s="2"/>
    </row>
    <row r="28" spans="1:7">
      <c r="A28" t="s">
        <v>13</v>
      </c>
      <c r="B28">
        <f>TDIST(B27,9,2)</f>
        <v>3.855749360683864E-2</v>
      </c>
    </row>
    <row r="32" spans="1:7" ht="37.5" customHeight="1">
      <c r="F32" s="15" t="s">
        <v>14</v>
      </c>
      <c r="G32" s="16" t="s">
        <v>15</v>
      </c>
    </row>
    <row r="33" spans="6:7">
      <c r="F33" s="17" t="s">
        <v>16</v>
      </c>
      <c r="G33" s="18" t="s">
        <v>17</v>
      </c>
    </row>
    <row r="34" spans="6:7">
      <c r="F34" s="17" t="s">
        <v>18</v>
      </c>
      <c r="G34" s="18" t="s">
        <v>19</v>
      </c>
    </row>
    <row r="35" spans="6:7">
      <c r="F35" s="17" t="s">
        <v>20</v>
      </c>
      <c r="G35" s="18" t="s">
        <v>21</v>
      </c>
    </row>
    <row r="36" spans="6:7" ht="28.5">
      <c r="F36" s="17" t="s">
        <v>22</v>
      </c>
      <c r="G36" s="18" t="s">
        <v>23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8"/>
  <sheetViews>
    <sheetView topLeftCell="A16" workbookViewId="0">
      <selection activeCell="B32" sqref="B32"/>
    </sheetView>
  </sheetViews>
  <sheetFormatPr defaultRowHeight="15"/>
  <cols>
    <col min="1" max="1" width="21.7109375" customWidth="1"/>
    <col min="2" max="2" width="16.7109375" customWidth="1"/>
    <col min="4" max="4" width="23.5703125" customWidth="1"/>
    <col min="5" max="5" width="24" customWidth="1"/>
  </cols>
  <sheetData>
    <row r="1" spans="1:3">
      <c r="A1" s="20" t="s">
        <v>0</v>
      </c>
      <c r="B1" s="21" t="s">
        <v>1</v>
      </c>
    </row>
    <row r="2" spans="1:3">
      <c r="A2" s="22">
        <v>1</v>
      </c>
      <c r="B2" s="23">
        <v>38</v>
      </c>
      <c r="C2">
        <v>36.700000000000003</v>
      </c>
    </row>
    <row r="3" spans="1:3">
      <c r="A3" s="22">
        <v>2</v>
      </c>
      <c r="B3" s="23">
        <v>44</v>
      </c>
      <c r="C3">
        <v>36.700000000000003</v>
      </c>
    </row>
    <row r="4" spans="1:3">
      <c r="A4" s="22">
        <v>3</v>
      </c>
      <c r="B4" s="23">
        <v>50.5</v>
      </c>
      <c r="C4">
        <v>36.700000000000003</v>
      </c>
    </row>
    <row r="5" spans="1:3">
      <c r="A5" s="22">
        <v>4</v>
      </c>
      <c r="B5" s="23">
        <v>41</v>
      </c>
      <c r="C5">
        <v>36.700000000000003</v>
      </c>
    </row>
    <row r="6" spans="1:3">
      <c r="A6" s="22">
        <v>5</v>
      </c>
      <c r="B6" s="23">
        <v>48.5</v>
      </c>
      <c r="C6">
        <v>36.700000000000003</v>
      </c>
    </row>
    <row r="7" spans="1:3">
      <c r="A7" s="22">
        <v>6</v>
      </c>
      <c r="B7" s="23">
        <v>41.5</v>
      </c>
      <c r="C7">
        <v>36.700000000000003</v>
      </c>
    </row>
    <row r="8" spans="1:3">
      <c r="A8" s="22">
        <v>7</v>
      </c>
      <c r="B8" s="23">
        <v>41</v>
      </c>
      <c r="C8">
        <v>36.700000000000003</v>
      </c>
    </row>
    <row r="9" spans="1:3">
      <c r="A9" s="22">
        <v>8</v>
      </c>
      <c r="B9" s="23">
        <v>30</v>
      </c>
      <c r="C9">
        <v>36.700000000000003</v>
      </c>
    </row>
    <row r="10" spans="1:3">
      <c r="A10" s="22">
        <v>9</v>
      </c>
      <c r="B10" s="23">
        <v>43</v>
      </c>
      <c r="C10">
        <v>36.700000000000003</v>
      </c>
    </row>
    <row r="11" spans="1:3">
      <c r="A11" s="22">
        <v>10</v>
      </c>
      <c r="B11" s="23">
        <v>47</v>
      </c>
      <c r="C11">
        <v>36.700000000000003</v>
      </c>
    </row>
    <row r="12" spans="1:3">
      <c r="A12" s="22">
        <v>11</v>
      </c>
      <c r="B12" s="23">
        <v>34</v>
      </c>
      <c r="C12">
        <v>36.700000000000003</v>
      </c>
    </row>
    <row r="13" spans="1:3">
      <c r="A13" s="22">
        <v>12</v>
      </c>
      <c r="B13" s="23">
        <v>33.5</v>
      </c>
      <c r="C13">
        <v>36.700000000000003</v>
      </c>
    </row>
    <row r="14" spans="1:3">
      <c r="A14" s="22">
        <v>13</v>
      </c>
      <c r="B14" s="23">
        <v>43</v>
      </c>
      <c r="C14">
        <v>36.700000000000003</v>
      </c>
    </row>
    <row r="15" spans="1:3">
      <c r="A15" s="22">
        <v>14</v>
      </c>
      <c r="B15" s="23">
        <v>32.5</v>
      </c>
      <c r="C15">
        <v>36.700000000000003</v>
      </c>
    </row>
    <row r="16" spans="1:3">
      <c r="A16" s="24">
        <v>15</v>
      </c>
      <c r="B16" s="25">
        <v>41</v>
      </c>
      <c r="C16">
        <v>36.700000000000003</v>
      </c>
    </row>
    <row r="18" spans="1:5">
      <c r="A18" s="19" t="s">
        <v>11</v>
      </c>
      <c r="B18">
        <f>AVERAGE(ttest2!$B$2:$B$16)</f>
        <v>40.56666666666667</v>
      </c>
    </row>
    <row r="19" spans="1:5">
      <c r="A19" s="19" t="s">
        <v>12</v>
      </c>
      <c r="B19">
        <f>STDEV(ttest2!$B$2:$B$16)</f>
        <v>6.0025788108905695</v>
      </c>
    </row>
    <row r="20" spans="1:5">
      <c r="A20" s="19" t="s">
        <v>24</v>
      </c>
      <c r="B20">
        <f>COUNT(ttest2!$B$2:$B$16)-1</f>
        <v>14</v>
      </c>
    </row>
    <row r="21" spans="1:5">
      <c r="A21" s="28"/>
    </row>
    <row r="22" spans="1:5">
      <c r="A22" s="14" t="s">
        <v>26</v>
      </c>
    </row>
    <row r="24" spans="1:5">
      <c r="A24" s="13" t="s">
        <v>27</v>
      </c>
      <c r="B24">
        <f>TTEST(B2:B16,C2:C16,1,1)</f>
        <v>1.2860619986976723E-2</v>
      </c>
    </row>
    <row r="25" spans="1:5">
      <c r="A25" s="28"/>
    </row>
    <row r="26" spans="1:5">
      <c r="A26" s="28"/>
    </row>
    <row r="27" spans="1:5">
      <c r="A27" s="28"/>
    </row>
    <row r="28" spans="1:5">
      <c r="A28" s="28"/>
    </row>
    <row r="30" spans="1:5">
      <c r="A30" s="19" t="s">
        <v>25</v>
      </c>
    </row>
    <row r="31" spans="1:5">
      <c r="A31" t="s">
        <v>10</v>
      </c>
      <c r="B31">
        <f>(B18-36.7)/(B19/SQRT(15))</f>
        <v>2.4948503096977261</v>
      </c>
      <c r="D31" s="15" t="s">
        <v>14</v>
      </c>
      <c r="E31" s="16" t="s">
        <v>15</v>
      </c>
    </row>
    <row r="32" spans="1:5">
      <c r="A32" t="s">
        <v>13</v>
      </c>
      <c r="B32">
        <f>TDIST(B31,14,1)</f>
        <v>1.2860619986976787E-2</v>
      </c>
      <c r="D32" s="17" t="s">
        <v>16</v>
      </c>
      <c r="E32" s="18" t="s">
        <v>17</v>
      </c>
    </row>
    <row r="33" spans="3:5">
      <c r="D33" s="17" t="s">
        <v>18</v>
      </c>
      <c r="E33" s="18" t="s">
        <v>19</v>
      </c>
    </row>
    <row r="34" spans="3:5">
      <c r="D34" s="17" t="s">
        <v>20</v>
      </c>
      <c r="E34" s="18" t="s">
        <v>21</v>
      </c>
    </row>
    <row r="35" spans="3:5" ht="28.5">
      <c r="D35" s="17" t="s">
        <v>22</v>
      </c>
      <c r="E35" s="18" t="s">
        <v>23</v>
      </c>
    </row>
    <row r="40" spans="3:5">
      <c r="C40" s="1"/>
    </row>
    <row r="41" spans="3:5">
      <c r="C41" s="1"/>
    </row>
    <row r="42" spans="3:5">
      <c r="C42" s="1"/>
    </row>
    <row r="43" spans="3:5">
      <c r="C43" s="1"/>
    </row>
    <row r="44" spans="3:5">
      <c r="C44" s="1"/>
    </row>
    <row r="45" spans="3:5">
      <c r="C45" s="1"/>
    </row>
    <row r="46" spans="3:5">
      <c r="C46" s="1"/>
    </row>
    <row r="47" spans="3:5">
      <c r="C47" s="1"/>
    </row>
    <row r="48" spans="3:5">
      <c r="C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topLeftCell="A22" workbookViewId="0">
      <selection activeCell="B44" sqref="B44"/>
    </sheetView>
  </sheetViews>
  <sheetFormatPr defaultRowHeight="15"/>
  <cols>
    <col min="1" max="1" width="17.42578125" customWidth="1"/>
    <col min="2" max="2" width="12.5703125" customWidth="1"/>
    <col min="3" max="3" width="12.28515625" customWidth="1"/>
    <col min="7" max="7" width="17.42578125" customWidth="1"/>
    <col min="8" max="8" width="22.28515625" customWidth="1"/>
  </cols>
  <sheetData>
    <row r="1" spans="1:3">
      <c r="A1" s="5" t="s">
        <v>4</v>
      </c>
      <c r="B1" s="5" t="s">
        <v>5</v>
      </c>
      <c r="C1" s="5" t="s">
        <v>6</v>
      </c>
    </row>
    <row r="2" spans="1:3">
      <c r="A2" s="3">
        <v>1</v>
      </c>
      <c r="B2" s="3">
        <v>4.8</v>
      </c>
      <c r="C2" s="4">
        <v>5.8</v>
      </c>
    </row>
    <row r="3" spans="1:3">
      <c r="A3" s="3">
        <v>2</v>
      </c>
      <c r="B3" s="3">
        <v>5.6</v>
      </c>
      <c r="C3" s="4">
        <v>6.1</v>
      </c>
    </row>
    <row r="4" spans="1:3">
      <c r="A4" s="3">
        <v>3</v>
      </c>
      <c r="B4" s="3">
        <v>6</v>
      </c>
      <c r="C4" s="4">
        <v>7.7</v>
      </c>
    </row>
    <row r="5" spans="1:3">
      <c r="A5" s="3">
        <v>4</v>
      </c>
      <c r="B5" s="3">
        <v>6.4</v>
      </c>
      <c r="C5" s="4">
        <v>7.8</v>
      </c>
    </row>
    <row r="6" spans="1:3">
      <c r="A6" s="3">
        <v>5</v>
      </c>
      <c r="B6" s="3">
        <v>6.5</v>
      </c>
      <c r="C6" s="4">
        <v>7.6</v>
      </c>
    </row>
    <row r="7" spans="1:3">
      <c r="A7" s="3">
        <v>6</v>
      </c>
      <c r="B7" s="3">
        <v>6.6</v>
      </c>
      <c r="C7" s="4">
        <v>8.1</v>
      </c>
    </row>
    <row r="8" spans="1:3">
      <c r="A8" s="3">
        <v>7</v>
      </c>
      <c r="B8" s="3">
        <v>6.8</v>
      </c>
      <c r="C8" s="4">
        <v>8</v>
      </c>
    </row>
    <row r="9" spans="1:3">
      <c r="A9" s="3">
        <v>8</v>
      </c>
      <c r="B9" s="3">
        <v>7</v>
      </c>
      <c r="C9" s="4">
        <v>8.1</v>
      </c>
    </row>
    <row r="10" spans="1:3">
      <c r="A10" s="3">
        <v>9</v>
      </c>
      <c r="B10" s="3">
        <v>7</v>
      </c>
      <c r="C10" s="4">
        <v>6.6</v>
      </c>
    </row>
    <row r="11" spans="1:3">
      <c r="A11" s="3">
        <v>10</v>
      </c>
      <c r="B11" s="3">
        <v>7.2</v>
      </c>
      <c r="C11" s="4">
        <v>8.1</v>
      </c>
    </row>
    <row r="12" spans="1:3">
      <c r="A12" s="3">
        <v>11</v>
      </c>
      <c r="B12" s="3">
        <v>7.4</v>
      </c>
      <c r="C12" s="4">
        <v>9.5</v>
      </c>
    </row>
    <row r="13" spans="1:3">
      <c r="A13" s="3">
        <v>12</v>
      </c>
      <c r="B13" s="3">
        <v>7.6</v>
      </c>
      <c r="C13" s="4">
        <v>9.6</v>
      </c>
    </row>
    <row r="14" spans="1:3">
      <c r="A14" s="3">
        <v>13</v>
      </c>
      <c r="B14" s="3">
        <v>7.7</v>
      </c>
      <c r="C14" s="4">
        <v>8.5</v>
      </c>
    </row>
    <row r="15" spans="1:3">
      <c r="A15" s="3">
        <v>14</v>
      </c>
      <c r="B15" s="3">
        <v>7.7</v>
      </c>
      <c r="C15" s="4">
        <v>9.5</v>
      </c>
    </row>
    <row r="16" spans="1:3">
      <c r="A16" s="3">
        <v>15</v>
      </c>
      <c r="B16" s="3">
        <v>8.1999999999999993</v>
      </c>
      <c r="C16" s="4">
        <v>9.1</v>
      </c>
    </row>
    <row r="17" spans="1:8">
      <c r="A17" s="3">
        <v>16</v>
      </c>
      <c r="B17" s="3">
        <v>8.1999999999999993</v>
      </c>
      <c r="C17" s="4">
        <v>10</v>
      </c>
    </row>
    <row r="18" spans="1:8">
      <c r="A18" s="3">
        <v>17</v>
      </c>
      <c r="B18" s="3">
        <v>8.3000000000000007</v>
      </c>
      <c r="C18" s="4">
        <v>9.1</v>
      </c>
    </row>
    <row r="19" spans="1:8">
      <c r="A19" s="3">
        <v>18</v>
      </c>
      <c r="B19" s="3">
        <v>8.5</v>
      </c>
      <c r="C19" s="4">
        <v>10.8</v>
      </c>
    </row>
    <row r="20" spans="1:8">
      <c r="A20" s="3">
        <v>19</v>
      </c>
      <c r="B20" s="3">
        <v>9.3000000000000007</v>
      </c>
      <c r="C20" s="4">
        <v>11.5</v>
      </c>
    </row>
    <row r="21" spans="1:8">
      <c r="A21" s="3">
        <v>20</v>
      </c>
      <c r="B21" s="3">
        <v>10.199999999999999</v>
      </c>
      <c r="C21" s="4">
        <v>11.5</v>
      </c>
    </row>
    <row r="22" spans="1:8">
      <c r="A22" s="3">
        <v>21</v>
      </c>
      <c r="B22" s="3">
        <v>10.4</v>
      </c>
      <c r="C22" s="4">
        <v>11.2</v>
      </c>
    </row>
    <row r="23" spans="1:8">
      <c r="A23" s="3">
        <v>22</v>
      </c>
      <c r="B23" s="3">
        <v>10.6</v>
      </c>
      <c r="C23" s="4">
        <v>11.5</v>
      </c>
    </row>
    <row r="24" spans="1:8" ht="30.75" customHeight="1">
      <c r="A24" s="3">
        <v>23</v>
      </c>
      <c r="B24" s="3">
        <v>11.4</v>
      </c>
      <c r="C24" s="4">
        <v>12</v>
      </c>
      <c r="G24" s="15" t="s">
        <v>14</v>
      </c>
      <c r="H24" s="16" t="s">
        <v>15</v>
      </c>
    </row>
    <row r="25" spans="1:8">
      <c r="A25" s="19" t="s">
        <v>11</v>
      </c>
      <c r="B25">
        <f>AVERAGE(B2:B24)</f>
        <v>7.8</v>
      </c>
      <c r="C25">
        <f>AVERAGE(C2:C24)</f>
        <v>9.0304347826086939</v>
      </c>
      <c r="G25" s="17" t="s">
        <v>16</v>
      </c>
      <c r="H25" s="18" t="s">
        <v>17</v>
      </c>
    </row>
    <row r="26" spans="1:8" ht="28.5">
      <c r="A26" s="19" t="s">
        <v>12</v>
      </c>
      <c r="B26">
        <f>STDEV(B2:B24)</f>
        <v>1.6741347833216047</v>
      </c>
      <c r="C26">
        <f>STDEV(C2:C24)</f>
        <v>1.7947992500071173</v>
      </c>
      <c r="D26">
        <f>SQRT(0.5*(B26*B26+C26*C26))</f>
        <v>1.7355160069203319</v>
      </c>
      <c r="G26" s="17" t="s">
        <v>18</v>
      </c>
      <c r="H26" s="18" t="s">
        <v>19</v>
      </c>
    </row>
    <row r="27" spans="1:8">
      <c r="A27" s="19" t="s">
        <v>24</v>
      </c>
      <c r="B27">
        <f>2*COUNT(B2:B24)-2</f>
        <v>44</v>
      </c>
      <c r="G27" s="17" t="s">
        <v>20</v>
      </c>
      <c r="H27" s="18" t="s">
        <v>21</v>
      </c>
    </row>
    <row r="28" spans="1:8" ht="28.5">
      <c r="G28" s="17" t="s">
        <v>22</v>
      </c>
      <c r="H28" s="18" t="s">
        <v>23</v>
      </c>
    </row>
    <row r="29" spans="1:8">
      <c r="A29" s="26" t="s">
        <v>30</v>
      </c>
      <c r="G29" s="31"/>
      <c r="H29" s="31"/>
    </row>
    <row r="30" spans="1:8">
      <c r="G30" s="31"/>
      <c r="H30" s="31"/>
    </row>
    <row r="31" spans="1:8">
      <c r="A31" t="s">
        <v>13</v>
      </c>
      <c r="B31">
        <f>TTEST(B2:B24,C2:C24,2,2)</f>
        <v>2.0482844294114563E-2</v>
      </c>
      <c r="G31" s="31"/>
      <c r="H31" s="31"/>
    </row>
    <row r="32" spans="1:8">
      <c r="G32" s="31"/>
      <c r="H32" s="31"/>
    </row>
    <row r="33" spans="1:8">
      <c r="G33" s="31"/>
      <c r="H33" s="31"/>
    </row>
    <row r="34" spans="1:8">
      <c r="G34" s="31"/>
      <c r="H34" s="31"/>
    </row>
    <row r="35" spans="1:8">
      <c r="G35" s="31"/>
      <c r="H35" s="31"/>
    </row>
    <row r="36" spans="1:8">
      <c r="G36" s="31"/>
      <c r="H36" s="31"/>
    </row>
    <row r="37" spans="1:8" ht="14.25" customHeight="1">
      <c r="A37" s="26" t="s">
        <v>29</v>
      </c>
    </row>
    <row r="39" spans="1:8">
      <c r="A39" t="s">
        <v>10</v>
      </c>
      <c r="B39">
        <f>(B25-C25)/(D26*SQRT(2/23))</f>
        <v>-2.4042459663554836</v>
      </c>
    </row>
    <row r="40" spans="1:8">
      <c r="A40" t="s">
        <v>13</v>
      </c>
      <c r="B40">
        <f>TDIST(ABS(B39),B27,2)</f>
        <v>2.0482844294114746E-2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6"/>
  <sheetViews>
    <sheetView tabSelected="1" workbookViewId="0">
      <selection activeCell="B24" sqref="B24"/>
    </sheetView>
  </sheetViews>
  <sheetFormatPr defaultRowHeight="15"/>
  <cols>
    <col min="1" max="1" width="11.42578125" customWidth="1"/>
    <col min="2" max="2" width="13.7109375" customWidth="1"/>
    <col min="3" max="3" width="15.28515625" customWidth="1"/>
  </cols>
  <sheetData>
    <row r="1" spans="1:3">
      <c r="A1" s="6" t="s">
        <v>7</v>
      </c>
      <c r="B1" s="6" t="s">
        <v>8</v>
      </c>
      <c r="C1" s="6" t="s">
        <v>9</v>
      </c>
    </row>
    <row r="2" spans="1:3">
      <c r="A2" s="7">
        <v>1</v>
      </c>
      <c r="B2" s="7">
        <v>63</v>
      </c>
      <c r="C2" s="7">
        <v>55</v>
      </c>
    </row>
    <row r="3" spans="1:3">
      <c r="A3" s="7">
        <v>2</v>
      </c>
      <c r="B3" s="7">
        <v>54</v>
      </c>
      <c r="C3" s="7">
        <v>62</v>
      </c>
    </row>
    <row r="4" spans="1:3">
      <c r="A4" s="7">
        <v>3</v>
      </c>
      <c r="B4" s="7">
        <v>79</v>
      </c>
      <c r="C4" s="7">
        <v>108</v>
      </c>
    </row>
    <row r="5" spans="1:3">
      <c r="A5" s="7">
        <v>4</v>
      </c>
      <c r="B5" s="7">
        <v>68</v>
      </c>
      <c r="C5" s="7">
        <v>77</v>
      </c>
    </row>
    <row r="6" spans="1:3">
      <c r="A6" s="7">
        <v>5</v>
      </c>
      <c r="B6" s="7">
        <v>87</v>
      </c>
      <c r="C6" s="7">
        <v>83</v>
      </c>
    </row>
    <row r="7" spans="1:3">
      <c r="A7" s="7">
        <v>6</v>
      </c>
      <c r="B7" s="7">
        <v>84</v>
      </c>
      <c r="C7" s="7">
        <v>78</v>
      </c>
    </row>
    <row r="8" spans="1:3">
      <c r="A8" s="7">
        <v>7</v>
      </c>
      <c r="B8" s="7">
        <v>92</v>
      </c>
      <c r="C8" s="7">
        <v>79</v>
      </c>
    </row>
    <row r="9" spans="1:3">
      <c r="A9" s="7">
        <v>8</v>
      </c>
      <c r="B9" s="7">
        <v>57</v>
      </c>
      <c r="C9" s="7">
        <v>94</v>
      </c>
    </row>
    <row r="10" spans="1:3">
      <c r="A10" s="7">
        <v>9</v>
      </c>
      <c r="B10" s="7">
        <v>66</v>
      </c>
      <c r="C10" s="7">
        <v>69</v>
      </c>
    </row>
    <row r="11" spans="1:3">
      <c r="A11" s="7">
        <v>10</v>
      </c>
      <c r="B11" s="7">
        <v>53</v>
      </c>
      <c r="C11" s="7">
        <v>66</v>
      </c>
    </row>
    <row r="12" spans="1:3">
      <c r="A12" s="7">
        <v>11</v>
      </c>
      <c r="B12" s="7">
        <v>76</v>
      </c>
      <c r="C12" s="7">
        <v>72</v>
      </c>
    </row>
    <row r="13" spans="1:3">
      <c r="A13" s="8">
        <v>12</v>
      </c>
      <c r="B13" s="7">
        <v>63</v>
      </c>
      <c r="C13" s="7">
        <v>77</v>
      </c>
    </row>
    <row r="15" spans="1:3">
      <c r="A15" s="14" t="s">
        <v>32</v>
      </c>
      <c r="C15">
        <f>TTEST(B2:B13,C2:C13,2,2)</f>
        <v>0.2574614712739941</v>
      </c>
    </row>
    <row r="16" spans="1:3">
      <c r="A16" t="s">
        <v>31</v>
      </c>
      <c r="B16">
        <f>TTEST(B2:B13,C2:C13,2,2)</f>
        <v>0.2574614712739941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0:B15"/>
  <sheetViews>
    <sheetView workbookViewId="0">
      <selection activeCell="C6" sqref="C6"/>
    </sheetView>
  </sheetViews>
  <sheetFormatPr defaultRowHeight="15"/>
  <cols>
    <col min="1" max="1" width="20.7109375" customWidth="1"/>
  </cols>
  <sheetData>
    <row r="10" spans="1:2">
      <c r="A10" s="34"/>
    </row>
    <row r="11" spans="1:2">
      <c r="A11" s="33" t="s">
        <v>24</v>
      </c>
      <c r="B11">
        <f>2*50-2</f>
        <v>98</v>
      </c>
    </row>
    <row r="12" spans="1:2">
      <c r="A12" s="33" t="s">
        <v>35</v>
      </c>
      <c r="B12">
        <f>SQRT((23837156+24477861)/2)</f>
        <v>4915.0288402002279</v>
      </c>
    </row>
    <row r="13" spans="1:2">
      <c r="A13" s="33" t="s">
        <v>34</v>
      </c>
      <c r="B13">
        <f>(6460.04-6177.3)/(B12*SQRT(2/50))</f>
        <v>0.28762801724321269</v>
      </c>
    </row>
    <row r="15" spans="1:2">
      <c r="A15" s="33" t="s">
        <v>33</v>
      </c>
      <c r="B15" s="32">
        <f>TDIST(B13, B11, 2)</f>
        <v>0.77423885261859304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ttest1</vt:lpstr>
      <vt:lpstr>ttest2</vt:lpstr>
      <vt:lpstr>ttest3</vt:lpstr>
      <vt:lpstr>ttest4</vt:lpstr>
      <vt:lpstr>ttest5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</dc:creator>
  <cp:lastModifiedBy>Summer Mahmoud</cp:lastModifiedBy>
  <cp:lastPrinted>2014-11-09T04:52:39Z</cp:lastPrinted>
  <dcterms:created xsi:type="dcterms:W3CDTF">2013-11-15T13:23:19Z</dcterms:created>
  <dcterms:modified xsi:type="dcterms:W3CDTF">2017-03-09T18:04:20Z</dcterms:modified>
</cp:coreProperties>
</file>